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0" windowWidth="11850" windowHeight="10695" tabRatio="872"/>
  </bookViews>
  <sheets>
    <sheet name="Фінпл зведені " sheetId="1" r:id="rId1"/>
    <sheet name="Порівняльна таблиця" sheetId="28" r:id="rId2"/>
    <sheet name="1.Фінрезультат" sheetId="2" r:id="rId3"/>
    <sheet name="2. Розр.з бюдж" sheetId="3" r:id="rId4"/>
    <sheet name="3. Рух грош. коштів" sheetId="4" r:id="rId5"/>
    <sheet name="4. Кап. інвест" sheetId="5" r:id="rId6"/>
    <sheet name="5. Інша інформ" sheetId="6"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_123Graph_XGRAPH3" hidden="1">[1]GDP!#REF!</definedName>
    <definedName name="aa">'[2]1993'!$A$1:$IV$3,'[2]1993'!$A$1:$A$65536</definedName>
    <definedName name="ad">'[3]МТР Газ України'!$B$1</definedName>
    <definedName name="as">'[4]МТР Газ України'!$B$1</definedName>
    <definedName name="asdf">[5]Inform!$E$6</definedName>
    <definedName name="asdfg">[5]Inform!$F$2</definedName>
    <definedName name="BuiltIn_Print_Area___1___1">#REF!</definedName>
    <definedName name="ClDate">[6]Inform!$E$6</definedName>
    <definedName name="ClDate_21">[7]Inform!$E$6</definedName>
    <definedName name="ClDate_25">[7]Inform!$E$6</definedName>
    <definedName name="ClDate_6">[8]Inform!$E$6</definedName>
    <definedName name="CompName">[6]Inform!$F$2</definedName>
    <definedName name="CompName_21">[7]Inform!$F$2</definedName>
    <definedName name="CompName_25">[7]Inform!$F$2</definedName>
    <definedName name="CompName_6">[8]Inform!$F$2</definedName>
    <definedName name="CompNameE">[6]Inform!$G$2</definedName>
    <definedName name="CompNameE_21">[7]Inform!$G$2</definedName>
    <definedName name="CompNameE_25">[7]Inform!$G$2</definedName>
    <definedName name="CompNameE_6">[8]Inform!$G$2</definedName>
    <definedName name="Cost_Category_National_ID">#REF!</definedName>
    <definedName name="Cе511">#REF!</definedName>
    <definedName name="d">'[9]МТР Газ України'!$B$4</definedName>
    <definedName name="dCPIb">[10]попер_роз!#REF!</definedName>
    <definedName name="dPPIb">[10]попер_роз!#REF!</definedName>
    <definedName name="ds">'[11]7  Інші витрати'!#REF!</definedName>
    <definedName name="Excel_BuiltIn_Print_Area_10">#REF!</definedName>
    <definedName name="Excel_BuiltIn_Print_Area_10_1">#REF!</definedName>
    <definedName name="Excel_BuiltIn_Print_Area_10_1_1">#REF!</definedName>
    <definedName name="Excel_BuiltIn_Print_Area_11_1">#REF!</definedName>
    <definedName name="Excel_BuiltIn_Print_Area_11_1_1">#REF!</definedName>
    <definedName name="Excel_BuiltIn_Print_Area_13_1">#REF!</definedName>
    <definedName name="Excel_BuiltIn_Print_Area_13_1_1">#REF!</definedName>
    <definedName name="Excel_BuiltIn_Print_Area_13_1_1_1">#REF!</definedName>
    <definedName name="Excel_BuiltIn_Print_Area_13_1_1_1_1">#REF!</definedName>
    <definedName name="Excel_BuiltIn_Print_Area_14">#REF!</definedName>
    <definedName name="Excel_BuiltIn_Print_Area_16">#REF!</definedName>
    <definedName name="Excel_BuiltIn_Print_Area_16_1">#REF!</definedName>
    <definedName name="Excel_BuiltIn_Print_Area_16_1_1">#REF!</definedName>
    <definedName name="Excel_BuiltIn_Print_Area_17">#REF!</definedName>
    <definedName name="Excel_BuiltIn_Print_Area_19">#REF!</definedName>
    <definedName name="Excel_BuiltIn_Print_Area_19_1">#REF!</definedName>
    <definedName name="Excel_BuiltIn_Print_Area_19_1_1">#REF!</definedName>
    <definedName name="Excel_BuiltIn_Print_Area_23">#REF!</definedName>
    <definedName name="Excel_BuiltIn_Print_Area_23_1">#REF!</definedName>
    <definedName name="Excel_BuiltIn_Print_Area_26">#REF!</definedName>
    <definedName name="Excel_BuiltIn_Print_Area_32">#REF!</definedName>
    <definedName name="Excel_BuiltIn_Print_Area_32_1">#REF!</definedName>
    <definedName name="Excel_BuiltIn_Print_Area_33">#REF!</definedName>
    <definedName name="Excel_BuiltIn_Print_Area_34">#REF!</definedName>
    <definedName name="Excel_BuiltIn_Print_Area_4">#REF!</definedName>
    <definedName name="Excel_BuiltIn_Print_Area_43_1">#REF!</definedName>
    <definedName name="Excel_BuiltIn_Print_Area_43_1_1">#REF!</definedName>
    <definedName name="Excel_BuiltIn_Print_Area_44">#REF!</definedName>
    <definedName name="Excel_BuiltIn_Print_Area_44_1">#REF!</definedName>
    <definedName name="Excel_BuiltIn_Print_Area_44_1_1">#REF!</definedName>
    <definedName name="Excel_BuiltIn_Print_Area_45">#REF!</definedName>
    <definedName name="Excel_BuiltIn_Print_Area_45_1">#REF!</definedName>
    <definedName name="Excel_BuiltIn_Print_Area_45_1_1">#REF!</definedName>
    <definedName name="Excel_BuiltIn_Print_Area_46_1">#REF!</definedName>
    <definedName name="Excel_BuiltIn_Print_Area_48_1">#REF!</definedName>
    <definedName name="Excel_BuiltIn_Print_Area_49">#REF!</definedName>
    <definedName name="Excel_BuiltIn_Print_Area_49_1">#REF!</definedName>
    <definedName name="Excel_BuiltIn_Print_Area_49_1_1">#REF!</definedName>
    <definedName name="Excel_BuiltIn_Print_Area_50_1">#REF!</definedName>
    <definedName name="Excel_BuiltIn_Print_Area_50_1_1">#REF!</definedName>
    <definedName name="Excel_BuiltIn_Print_Area_51">#REF!</definedName>
    <definedName name="Excel_BuiltIn_Print_Area_51_1">#REF!</definedName>
    <definedName name="Excel_BuiltIn_Print_Area_51_1_1">#REF!</definedName>
    <definedName name="Excel_BuiltIn_Print_Area_52">#REF!</definedName>
    <definedName name="Excel_BuiltIn_Print_Area_52_1">#REF!</definedName>
    <definedName name="Excel_BuiltIn_Print_Area_52_1_1">#REF!</definedName>
    <definedName name="Excel_BuiltIn_Print_Area_53">#REF!</definedName>
    <definedName name="Excel_BuiltIn_Print_Area_53_1">#REF!</definedName>
    <definedName name="Excel_BuiltIn_Print_Area_54">#REF!</definedName>
    <definedName name="Excel_BuiltIn_Print_Area_54_1">#REF!</definedName>
    <definedName name="Excel_BuiltIn_Print_Area_55_1">#REF!</definedName>
    <definedName name="Excel_BuiltIn_Print_Area_55_1_1">#REF!</definedName>
    <definedName name="Excel_BuiltIn_Print_Area_55_1_1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6">#REF!</definedName>
    <definedName name="Excel_BuiltIn_Print_Area_7_1_1_1_1_1">[12]Доходи!#REF!</definedName>
    <definedName name="Excel_BuiltIn_Print_Area_9">#REF!</definedName>
    <definedName name="Excel_BuiltIn_Print_Area_9_1">#REF!</definedName>
    <definedName name="Excel_BuiltIn_Print_Area_9_1_1_1">#REF!</definedName>
    <definedName name="Fact_Type_ID">#REF!</definedName>
    <definedName name="G">'[13]МТР Газ України'!$B$1</definedName>
    <definedName name="ij1sssss">'[14]7  Інші витрати'!#REF!</definedName>
    <definedName name="LastItem">[15]Лист1!$A$1</definedName>
    <definedName name="Load">'[16]МТР Газ України'!$B$4</definedName>
    <definedName name="Load_ID">'[17]МТР Газ України'!$B$4</definedName>
    <definedName name="Load_ID_10">'[18]7  Інші витрати'!#REF!</definedName>
    <definedName name="Load_ID_11">'[19]МТР Газ України'!$B$4</definedName>
    <definedName name="Load_ID_12">'[19]МТР Газ України'!$B$4</definedName>
    <definedName name="Load_ID_13">'[19]МТР Газ України'!$B$4</definedName>
    <definedName name="Load_ID_14">'[19]МТР Газ України'!$B$4</definedName>
    <definedName name="Load_ID_15">'[19]МТР Газ України'!$B$4</definedName>
    <definedName name="Load_ID_16">'[19]МТР Газ України'!$B$4</definedName>
    <definedName name="Load_ID_17">'[19]МТР Газ України'!$B$4</definedName>
    <definedName name="Load_ID_18">'[20]МТР Газ України'!$B$4</definedName>
    <definedName name="Load_ID_19">'[21]МТР Газ України'!$B$4</definedName>
    <definedName name="Load_ID_20">'[20]МТР Газ України'!$B$4</definedName>
    <definedName name="Load_ID_200">'[16]МТР Газ України'!$B$4</definedName>
    <definedName name="Load_ID_21">'[22]МТР Газ України'!$B$4</definedName>
    <definedName name="Load_ID_23">'[21]МТР Газ України'!$B$4</definedName>
    <definedName name="Load_ID_25">'[22]МТР Газ України'!$B$4</definedName>
    <definedName name="Load_ID_542">'[23]МТР Газ України'!$B$4</definedName>
    <definedName name="Load_ID_6">'[19]МТР Газ України'!$B$4</definedName>
    <definedName name="OpDate">[6]Inform!$E$5</definedName>
    <definedName name="OpDate_21">[7]Inform!$E$5</definedName>
    <definedName name="OpDate_25">[7]Inform!$E$5</definedName>
    <definedName name="OpDate_6">[8]Inform!$E$5</definedName>
    <definedName name="QR">[24]Inform!$E$5</definedName>
    <definedName name="qw">[5]Inform!$E$5</definedName>
    <definedName name="qwert">[5]Inform!$G$2</definedName>
    <definedName name="qwerty">'[4]МТР Газ України'!$B$4</definedName>
    <definedName name="ShowFil">[15]!ShowFil</definedName>
    <definedName name="SU_ID">#REF!</definedName>
    <definedName name="Time_ID">'[17]МТР Газ України'!$B$1</definedName>
    <definedName name="Time_ID_10">'[18]7  Інші витрати'!#REF!</definedName>
    <definedName name="Time_ID_11">'[19]МТР Газ України'!$B$1</definedName>
    <definedName name="Time_ID_12">'[19]МТР Газ України'!$B$1</definedName>
    <definedName name="Time_ID_13">'[19]МТР Газ України'!$B$1</definedName>
    <definedName name="Time_ID_14">'[19]МТР Газ України'!$B$1</definedName>
    <definedName name="Time_ID_15">'[19]МТР Газ України'!$B$1</definedName>
    <definedName name="Time_ID_16">'[19]МТР Газ України'!$B$1</definedName>
    <definedName name="Time_ID_17">'[19]МТР Газ України'!$B$1</definedName>
    <definedName name="Time_ID_18">'[20]МТР Газ України'!$B$1</definedName>
    <definedName name="Time_ID_19">'[21]МТР Газ України'!$B$1</definedName>
    <definedName name="Time_ID_20">'[20]МТР Газ України'!$B$1</definedName>
    <definedName name="Time_ID_21">'[22]МТР Газ України'!$B$1</definedName>
    <definedName name="Time_ID_23">'[21]МТР Газ України'!$B$1</definedName>
    <definedName name="Time_ID_25">'[22]МТР Газ України'!$B$1</definedName>
    <definedName name="Time_ID_6">'[19]МТР Газ України'!$B$1</definedName>
    <definedName name="Time_ID0">'[17]МТР Газ України'!$F$1</definedName>
    <definedName name="Time_ID0_10">'[18]7  Інші витрати'!#REF!</definedName>
    <definedName name="Time_ID0_11">'[19]МТР Газ України'!$F$1</definedName>
    <definedName name="Time_ID0_12">'[19]МТР Газ України'!$F$1</definedName>
    <definedName name="Time_ID0_13">'[19]МТР Газ України'!$F$1</definedName>
    <definedName name="Time_ID0_14">'[19]МТР Газ України'!$F$1</definedName>
    <definedName name="Time_ID0_15">'[19]МТР Газ України'!$F$1</definedName>
    <definedName name="Time_ID0_16">'[19]МТР Газ України'!$F$1</definedName>
    <definedName name="Time_ID0_17">'[19]МТР Газ України'!$F$1</definedName>
    <definedName name="Time_ID0_18">'[20]МТР Газ України'!$F$1</definedName>
    <definedName name="Time_ID0_19">'[21]МТР Газ України'!$F$1</definedName>
    <definedName name="Time_ID0_20">'[20]МТР Газ України'!$F$1</definedName>
    <definedName name="Time_ID0_21">'[22]МТР Газ України'!$F$1</definedName>
    <definedName name="Time_ID0_23">'[21]МТР Газ України'!$F$1</definedName>
    <definedName name="Time_ID0_25">'[22]МТР Газ України'!$F$1</definedName>
    <definedName name="Time_ID0_6">'[19]МТР Газ України'!$F$1</definedName>
    <definedName name="ttttttt">#REF!</definedName>
    <definedName name="Unit">[6]Inform!$E$38</definedName>
    <definedName name="Unit_21">[7]Inform!$E$38</definedName>
    <definedName name="Unit_25">[7]Inform!$E$38</definedName>
    <definedName name="Unit_6">[8]Inform!$E$38</definedName>
    <definedName name="WQER">'[25]МТР Газ України'!$B$4</definedName>
    <definedName name="wr">'[25]МТР Газ України'!$B$4</definedName>
    <definedName name="yyyy">#REF!</definedName>
    <definedName name="Z_C123777D_6C85_4151_A988_2E26C3532367_.wvu.Cols" localSheetId="2" hidden="1">'1.Фінрезультат'!#REF!,'1.Фінрезультат'!#REF!</definedName>
    <definedName name="Z_C123777D_6C85_4151_A988_2E26C3532367_.wvu.Cols" localSheetId="4" hidden="1">'3. Рух грош. коштів'!#REF!</definedName>
    <definedName name="Z_C123777D_6C85_4151_A988_2E26C3532367_.wvu.PrintArea" localSheetId="2" hidden="1">'1.Фінрезультат'!$A$2:$J$156</definedName>
    <definedName name="Z_C123777D_6C85_4151_A988_2E26C3532367_.wvu.PrintArea" localSheetId="3" hidden="1">'2. Розр.з бюдж'!$A$1:$J$45</definedName>
    <definedName name="Z_C123777D_6C85_4151_A988_2E26C3532367_.wvu.PrintArea" localSheetId="4" hidden="1">'3. Рух грош. коштів'!$A$1:$J$94</definedName>
    <definedName name="Z_C123777D_6C85_4151_A988_2E26C3532367_.wvu.PrintArea" localSheetId="5" hidden="1">'4. Кап. інвест'!$A$1:$J$19</definedName>
    <definedName name="Z_C123777D_6C85_4151_A988_2E26C3532367_.wvu.PrintArea" localSheetId="6" hidden="1">'5. Інша інформ'!$A$1:$AC$129</definedName>
    <definedName name="Z_C123777D_6C85_4151_A988_2E26C3532367_.wvu.PrintArea" localSheetId="0" hidden="1">'Фінпл зведені '!$A$1:$J$54</definedName>
    <definedName name="Z_C123777D_6C85_4151_A988_2E26C3532367_.wvu.PrintTitles" localSheetId="2" hidden="1">'1.Фінрезультат'!$9:$9</definedName>
    <definedName name="Z_C123777D_6C85_4151_A988_2E26C3532367_.wvu.PrintTitles" localSheetId="3" hidden="1">'2. Розр.з бюдж'!$8:$8</definedName>
    <definedName name="Z_C123777D_6C85_4151_A988_2E26C3532367_.wvu.PrintTitles" localSheetId="4" hidden="1">'3. Рух грош. коштів'!$6:$6</definedName>
    <definedName name="Z_C123777D_6C85_4151_A988_2E26C3532367_.wvu.PrintTitles" localSheetId="0" hidden="1">'Фінпл зведені '!$16:$16</definedName>
    <definedName name="Z_C123777D_6C85_4151_A988_2E26C3532367_.wvu.Rows" localSheetId="2" hidden="1">'1.Фінрезультат'!$3:$4,'1.Фінрезультат'!#REF!,'1.Фінрезультат'!#REF!,'1.Фінрезультат'!#REF!,'1.Фінрезультат'!#REF!,'1.Фінрезультат'!$36:$36,'1.Фінрезультат'!$50:$52,'1.Фінрезультат'!#REF!,'1.Фінрезультат'!#REF!,'1.Фінрезультат'!#REF!,'1.Фінрезультат'!#REF!,'1.Фінрезультат'!#REF!,'1.Фінрезультат'!#REF!,'1.Фінрезультат'!#REF!,'1.Фінрезультат'!#REF!,'1.Фінрезультат'!#REF!,'1.Фінрезультат'!#REF!,'1.Фінрезультат'!#REF!</definedName>
    <definedName name="Z_C123777D_6C85_4151_A988_2E26C3532367_.wvu.Rows" localSheetId="4" hidden="1">'3. Рух грош. коштів'!$60:$61</definedName>
    <definedName name="Z_C123777D_6C85_4151_A988_2E26C3532367_.wvu.Rows" localSheetId="5" hidden="1">'4. Кап. інвест'!#REF!,'4. Кап. інвест'!#REF!,'4. Кап. інвест'!#REF!,'4. Кап. інвест'!#REF!,'4. Кап. інвест'!#REF!,'4. Кап. інвест'!#REF!</definedName>
    <definedName name="Z_C123777D_6C85_4151_A988_2E26C3532367_.wvu.Rows" localSheetId="6" hidden="1">'5. Інша інформ'!$1:$2,'5. Інша інформ'!$16:$16,'5. Інша інформ'!#REF!,'5. Інша інформ'!#REF!</definedName>
    <definedName name="Z_C123777D_6C85_4151_A988_2E26C3532367_.wvu.Rows" localSheetId="0" hidden="1">'Фінпл зведені '!#REF!,'Фінпл зведені '!#REF!,'Фінпл зведені '!#REF!,'Фінпл зведені '!#REF!,'Фінпл зведені '!#REF!,'Фінпл зведені '!#REF!,'Фінпл зведені '!#REF!,'Фінпл зведені '!#REF!,'Фінпл зведені '!#REF!</definedName>
    <definedName name="zx">'[4]МТР Газ України'!$F$1</definedName>
    <definedName name="zxc">[5]Inform!$E$38</definedName>
    <definedName name="а">'[14]7  Інші витрати'!#REF!</definedName>
    <definedName name="ав">#REF!</definedName>
    <definedName name="аен">'[25]МТР Газ України'!$B$4</definedName>
    <definedName name="_xlnm.Database">'[26]Ener '!$A$1:$G$2645</definedName>
    <definedName name="в">'[27]МТР Газ України'!$F$1</definedName>
    <definedName name="ватт">'[28]БАЗА  '!#REF!</definedName>
    <definedName name="Д">'[16]МТР Газ України'!$B$4</definedName>
    <definedName name="е">#REF!</definedName>
    <definedName name="є">#REF!</definedName>
    <definedName name="_xlnm.Print_Titles" localSheetId="2">'1.Фінрезультат'!$9:$9</definedName>
    <definedName name="_xlnm.Print_Titles" localSheetId="3">'2. Розр.з бюдж'!$8:$8</definedName>
    <definedName name="_xlnm.Print_Titles" localSheetId="4">'3. Рух грош. коштів'!$6:$6</definedName>
    <definedName name="_xlnm.Print_Titles" localSheetId="0">'Фінпл зведені '!$16:$16</definedName>
    <definedName name="Заголовки_для_печати_МИ">'[29]1993'!$A$1:$IV$3,'[29]1993'!$A$1:$A$65536</definedName>
    <definedName name="і">[30]Inform!$F$2</definedName>
    <definedName name="ів">#REF!</definedName>
    <definedName name="ів___0">#REF!</definedName>
    <definedName name="ів_22">#REF!</definedName>
    <definedName name="ів_26">#REF!</definedName>
    <definedName name="іваіа">'[31]7  Інші витрати'!#REF!</definedName>
    <definedName name="іваф">#REF!</definedName>
    <definedName name="івів">'[13]МТР Газ України'!$B$1</definedName>
    <definedName name="іцу">[24]Inform!$G$2</definedName>
    <definedName name="йуц">#REF!</definedName>
    <definedName name="йцу">#REF!</definedName>
    <definedName name="йцуйй">#REF!</definedName>
    <definedName name="йцукц">'[31]7  Інші витрати'!#REF!</definedName>
    <definedName name="КЕ">#REF!</definedName>
    <definedName name="КЕ___0">#REF!</definedName>
    <definedName name="КЕ_22">#REF!</definedName>
    <definedName name="КЕ_26">#REF!</definedName>
    <definedName name="кен">#REF!</definedName>
    <definedName name="л">#REF!</definedName>
    <definedName name="_xlnm.Print_Area" localSheetId="2">'1.Фінрезультат'!$A$1:$J$158</definedName>
    <definedName name="_xlnm.Print_Area" localSheetId="3">'2. Розр.з бюдж'!$A$1:$J$47</definedName>
    <definedName name="_xlnm.Print_Area" localSheetId="4">'3. Рух грош. коштів'!$A$1:$J$97</definedName>
    <definedName name="_xlnm.Print_Area" localSheetId="5">'4. Кап. інвест'!$A$1:$J$16</definedName>
    <definedName name="_xlnm.Print_Area" localSheetId="6">'5. Інша інформ'!$A$1:$AC$129</definedName>
    <definedName name="_xlnm.Print_Area" localSheetId="1">'Порівняльна таблиця'!$A$1:$H$209</definedName>
    <definedName name="_xlnm.Print_Area" localSheetId="0">'Фінпл зведені '!$A$1:$J$58</definedName>
    <definedName name="п">'[14]7  Інші витрати'!#REF!</definedName>
    <definedName name="пдв">'[16]МТР Газ України'!$B$4</definedName>
    <definedName name="пдв_утг">'[16]МТР Газ України'!$F$1</definedName>
    <definedName name="План">#REF!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#REF!</definedName>
    <definedName name="ппп">[32]Inform!$E$6</definedName>
    <definedName name="р">#REF!</definedName>
    <definedName name="т">[33]Inform!$E$6</definedName>
    <definedName name="тариф">[34]Inform!$G$2</definedName>
    <definedName name="уйцукйцуйу">#REF!</definedName>
    <definedName name="уке">[35]Inform!$G$2</definedName>
    <definedName name="УТГ">'[16]МТР Газ України'!$B$4</definedName>
    <definedName name="фів">'[25]МТР Газ України'!$B$4</definedName>
    <definedName name="фіваіф">'[31]7  Інші витрати'!#REF!</definedName>
    <definedName name="фф">'[27]МТР Газ України'!$F$1</definedName>
    <definedName name="ц">'[14]7  Інші витрати'!#REF!</definedName>
    <definedName name="ччч">'[36]БАЗА  '!#REF!</definedName>
    <definedName name="ш">#REF!</definedName>
  </definedNames>
  <calcPr calcId="145621" fullPrecision="0"/>
  <customWorkbookViews>
    <customWorkbookView name="Пользователь Windows - Личное представление" guid="{C123777D-6C85-4151-A988-2E26C3532367}" mergeInterval="0" personalView="1" xWindow="30" yWindow="26" windowWidth="1288" windowHeight="387" tabRatio="959" activeSheetId="22"/>
  </customWorkbookViews>
</workbook>
</file>

<file path=xl/calcChain.xml><?xml version="1.0" encoding="utf-8"?>
<calcChain xmlns="http://schemas.openxmlformats.org/spreadsheetml/2006/main">
  <c r="D102" i="28" l="1"/>
  <c r="D103" i="28"/>
  <c r="D104" i="28"/>
  <c r="D105" i="28"/>
  <c r="D106" i="28"/>
  <c r="D107" i="28"/>
  <c r="D108" i="28"/>
  <c r="D109" i="28"/>
  <c r="D49" i="28" l="1"/>
  <c r="D52" i="28"/>
  <c r="D53" i="28"/>
  <c r="D63" i="28"/>
  <c r="E49" i="28"/>
  <c r="F49" i="28"/>
  <c r="G49" i="28"/>
  <c r="H49" i="28"/>
  <c r="E51" i="28"/>
  <c r="F51" i="28"/>
  <c r="G51" i="28"/>
  <c r="H51" i="28"/>
  <c r="E52" i="28"/>
  <c r="F52" i="28"/>
  <c r="G52" i="28"/>
  <c r="H52" i="28"/>
  <c r="E53" i="28"/>
  <c r="F53" i="28"/>
  <c r="G53" i="28"/>
  <c r="H53" i="28"/>
  <c r="E63" i="28"/>
  <c r="F63" i="28"/>
  <c r="G63" i="28"/>
  <c r="H63" i="28"/>
  <c r="E102" i="28"/>
  <c r="F102" i="28"/>
  <c r="G102" i="28"/>
  <c r="H102" i="28"/>
  <c r="E103" i="28"/>
  <c r="F103" i="28"/>
  <c r="G103" i="28"/>
  <c r="H103" i="28"/>
  <c r="E104" i="28"/>
  <c r="F104" i="28"/>
  <c r="G104" i="28"/>
  <c r="H104" i="28"/>
  <c r="E105" i="28"/>
  <c r="F105" i="28"/>
  <c r="G105" i="28"/>
  <c r="H105" i="28"/>
  <c r="E106" i="28"/>
  <c r="F106" i="28"/>
  <c r="G106" i="28"/>
  <c r="H106" i="28"/>
  <c r="E107" i="28"/>
  <c r="F107" i="28"/>
  <c r="G107" i="28"/>
  <c r="H107" i="28"/>
  <c r="E108" i="28"/>
  <c r="F108" i="28"/>
  <c r="G108" i="28"/>
  <c r="H108" i="28"/>
  <c r="E109" i="28"/>
  <c r="F109" i="28"/>
  <c r="G109" i="28"/>
  <c r="H109" i="28"/>
  <c r="A186" i="28"/>
  <c r="A185" i="28"/>
  <c r="A168" i="28"/>
  <c r="A167" i="28"/>
  <c r="A166" i="28"/>
  <c r="A163" i="28"/>
  <c r="A162" i="28"/>
  <c r="A153" i="28"/>
  <c r="A152" i="28"/>
  <c r="A150" i="28"/>
  <c r="A149" i="28"/>
  <c r="A122" i="28"/>
  <c r="A121" i="28"/>
  <c r="A120" i="28"/>
  <c r="A119" i="28"/>
  <c r="A89" i="28"/>
  <c r="A88" i="28"/>
  <c r="A87" i="28"/>
  <c r="C87" i="4" l="1"/>
  <c r="E56" i="28" l="1"/>
  <c r="G56" i="28"/>
  <c r="G57" i="28"/>
  <c r="H57" i="28"/>
  <c r="E59" i="28"/>
  <c r="E60" i="28"/>
  <c r="F60" i="28"/>
  <c r="G60" i="28"/>
  <c r="E61" i="28"/>
  <c r="E62" i="28"/>
  <c r="F118" i="6" l="1"/>
  <c r="E16" i="6" l="1"/>
  <c r="D16" i="6" l="1"/>
  <c r="E55" i="28" l="1"/>
  <c r="G75" i="6" l="1"/>
  <c r="J75" i="6" l="1"/>
  <c r="B75" i="6" l="1"/>
  <c r="B87" i="6" l="1"/>
  <c r="B86" i="6"/>
  <c r="H14" i="6" l="1"/>
  <c r="AF60" i="6"/>
  <c r="E75" i="6"/>
  <c r="H96" i="6"/>
  <c r="H97" i="6" s="1"/>
  <c r="B18" i="1"/>
  <c r="B19" i="1"/>
  <c r="B20" i="1"/>
  <c r="B21" i="1"/>
  <c r="B22" i="1"/>
  <c r="B23" i="1"/>
  <c r="B24" i="1"/>
  <c r="B25" i="1"/>
  <c r="B26" i="1"/>
  <c r="B27" i="1"/>
  <c r="B28" i="1"/>
  <c r="B29" i="1"/>
  <c r="B30" i="1"/>
  <c r="B31" i="1"/>
  <c r="B32" i="1"/>
  <c r="B34" i="1"/>
  <c r="B35" i="1"/>
  <c r="B36" i="1"/>
  <c r="B37" i="1"/>
  <c r="B38" i="1"/>
  <c r="B39" i="1"/>
  <c r="B40" i="1"/>
  <c r="B42" i="1"/>
  <c r="B43" i="1"/>
  <c r="B44" i="1"/>
  <c r="B45" i="1"/>
  <c r="B46" i="1"/>
  <c r="B47" i="1"/>
  <c r="D51" i="28" l="1"/>
  <c r="F14" i="6"/>
  <c r="H62" i="28" l="1"/>
  <c r="G61" i="28"/>
  <c r="B49" i="1"/>
  <c r="H61" i="28"/>
  <c r="D61" i="28"/>
  <c r="G62" i="28"/>
  <c r="H60" i="28" l="1"/>
  <c r="D60" i="28"/>
  <c r="H56" i="28"/>
  <c r="D56" i="28"/>
  <c r="F61" i="28"/>
  <c r="E58" i="28" l="1"/>
  <c r="E57" i="28"/>
  <c r="F56" i="28" l="1"/>
  <c r="F57" i="28" l="1"/>
  <c r="D57" i="28"/>
  <c r="F58" i="28"/>
  <c r="F59" i="28"/>
  <c r="D59" i="28"/>
  <c r="F62" i="28"/>
  <c r="D62" i="28"/>
  <c r="F55" i="28"/>
  <c r="G55" i="28" l="1"/>
  <c r="G59" i="28"/>
  <c r="G58" i="28"/>
  <c r="H58" i="28"/>
  <c r="H55" i="28" l="1"/>
  <c r="H59" i="28"/>
  <c r="D58" i="28"/>
  <c r="D55" i="28" l="1"/>
  <c r="F26" i="6" l="1"/>
  <c r="H26" i="6"/>
  <c r="F34" i="6" l="1"/>
  <c r="H34" i="6"/>
  <c r="F22" i="6"/>
  <c r="H22" i="6"/>
  <c r="F30" i="6" l="1"/>
  <c r="H30" i="6"/>
  <c r="H153" i="2" l="1"/>
  <c r="H152" i="2"/>
  <c r="G152" i="2" l="1"/>
  <c r="G153" i="2" l="1"/>
  <c r="I152" i="2" l="1"/>
  <c r="I153" i="2" l="1"/>
  <c r="J152" i="2" l="1"/>
  <c r="J153" i="2" l="1"/>
  <c r="E87" i="4" l="1"/>
  <c r="F87" i="4" l="1"/>
</calcChain>
</file>

<file path=xl/comments1.xml><?xml version="1.0" encoding="utf-8"?>
<comments xmlns="http://schemas.openxmlformats.org/spreadsheetml/2006/main">
  <authors>
    <author>Пользователь Windows</author>
    <author>walther</author>
    <author>shevchenkos</author>
  </authors>
  <commentList>
    <comment ref="D37" authorId="0">
      <text>
        <r>
          <rPr>
            <b/>
            <sz val="9"/>
            <color indexed="81"/>
            <rFont val="Tahoma"/>
            <family val="2"/>
            <charset val="204"/>
          </rPr>
          <t xml:space="preserve">фонтани=1537212,26грн; фонтанчики=97320,5 грн.; завіси=30918,92 грн.
</t>
        </r>
        <r>
          <rPr>
            <sz val="9"/>
            <color indexed="81"/>
            <rFont val="Tahoma"/>
            <family val="2"/>
            <charset val="204"/>
          </rPr>
          <t xml:space="preserve">
</t>
        </r>
      </text>
    </comment>
    <comment ref="A54" authorId="1">
      <text>
        <r>
          <rPr>
            <sz val="10"/>
            <color indexed="81"/>
            <rFont val="Tahoma"/>
            <family val="2"/>
            <charset val="204"/>
          </rPr>
          <t xml:space="preserve">строку добавила я
</t>
        </r>
      </text>
    </comment>
    <comment ref="A125" authorId="0">
      <text>
        <r>
          <rPr>
            <b/>
            <sz val="9"/>
            <color indexed="81"/>
            <rFont val="Tahoma"/>
            <family val="2"/>
            <charset val="204"/>
          </rPr>
          <t>з висітленн діяльності у ЗМІ  та оголошення щодопоривів тощо:</t>
        </r>
        <r>
          <rPr>
            <sz val="9"/>
            <color indexed="81"/>
            <rFont val="Tahoma"/>
            <family val="2"/>
            <charset val="204"/>
          </rPr>
          <t xml:space="preserve">
</t>
        </r>
      </text>
    </comment>
    <comment ref="D171" authorId="2">
      <text>
        <r>
          <rPr>
            <sz val="12"/>
            <color indexed="81"/>
            <rFont val="Tahoma"/>
            <family val="2"/>
            <charset val="204"/>
          </rPr>
          <t>план на рік - план на 1кв + факт 1кв</t>
        </r>
      </text>
    </comment>
    <comment ref="D175" authorId="0">
      <text>
        <r>
          <rPr>
            <b/>
            <sz val="9"/>
            <color indexed="81"/>
            <rFont val="Tahoma"/>
            <family val="2"/>
            <charset val="204"/>
          </rPr>
          <t>перераховано на курс 26,52
=((49720,48+338,23)*26,52/1000)+(46869,06+318,84)*26,52/1000</t>
        </r>
        <r>
          <rPr>
            <sz val="9"/>
            <color indexed="81"/>
            <rFont val="Tahoma"/>
            <family val="2"/>
            <charset val="204"/>
          </rPr>
          <t xml:space="preserve">
</t>
        </r>
      </text>
    </comment>
    <comment ref="F175" authorId="0">
      <text>
        <r>
          <rPr>
            <sz val="9"/>
            <color indexed="81"/>
            <rFont val="Tahoma"/>
            <family val="2"/>
            <charset val="204"/>
          </rPr>
          <t xml:space="preserve">=((49720,48+338,23)*26,52/1000)/2+(46869,06+318,84)*26,52/1000/2
</t>
        </r>
      </text>
    </comment>
    <comment ref="H176" authorId="0">
      <text>
        <r>
          <rPr>
            <b/>
            <sz val="9"/>
            <color indexed="81"/>
            <rFont val="Tahoma"/>
            <family val="2"/>
            <charset val="204"/>
          </rPr>
          <t xml:space="preserve">Сегодня можно купить 21.09.2018 =100 USD
 по курсу НБУ 28,06185 за 2 806,18 UAH
 </t>
        </r>
      </text>
    </comment>
    <comment ref="D201" authorId="0">
      <text>
        <r>
          <rPr>
            <b/>
            <sz val="9"/>
            <color indexed="81"/>
            <rFont val="Tahoma"/>
            <family val="2"/>
            <charset val="204"/>
          </rPr>
          <t xml:space="preserve">перероблено
</t>
        </r>
      </text>
    </comment>
  </commentList>
</comments>
</file>

<file path=xl/comments2.xml><?xml version="1.0" encoding="utf-8"?>
<comments xmlns="http://schemas.openxmlformats.org/spreadsheetml/2006/main">
  <authors>
    <author>walther</author>
    <author>Пользователь Windows</author>
    <author>shevchenkos</author>
  </authors>
  <commentList>
    <comment ref="A53" authorId="0">
      <text>
        <r>
          <rPr>
            <sz val="10"/>
            <color indexed="81"/>
            <rFont val="Tahoma"/>
            <family val="2"/>
            <charset val="204"/>
          </rPr>
          <t xml:space="preserve">строку добавила я
</t>
        </r>
      </text>
    </comment>
    <comment ref="A98" authorId="1">
      <text>
        <r>
          <rPr>
            <b/>
            <sz val="9"/>
            <color indexed="81"/>
            <rFont val="Tahoma"/>
            <family val="2"/>
            <charset val="204"/>
          </rPr>
          <t>з висітленн діяльності у ЗМІ  та оголошення щодопоривів тощо:</t>
        </r>
        <r>
          <rPr>
            <sz val="9"/>
            <color indexed="81"/>
            <rFont val="Tahoma"/>
            <family val="2"/>
            <charset val="204"/>
          </rPr>
          <t xml:space="preserve">
</t>
        </r>
      </text>
    </comment>
    <comment ref="D123" authorId="1">
      <text>
        <r>
          <rPr>
            <b/>
            <sz val="9"/>
            <color indexed="81"/>
            <rFont val="Tahoma"/>
            <family val="2"/>
            <charset val="204"/>
          </rPr>
          <t>Ф-2 код р.2190</t>
        </r>
        <r>
          <rPr>
            <sz val="9"/>
            <color indexed="81"/>
            <rFont val="Tahoma"/>
            <family val="2"/>
            <charset val="204"/>
          </rPr>
          <t xml:space="preserve">
</t>
        </r>
      </text>
    </comment>
    <comment ref="A125" authorId="1">
      <text>
        <r>
          <rPr>
            <b/>
            <sz val="9"/>
            <color indexed="81"/>
            <rFont val="Tahoma"/>
            <family val="2"/>
            <charset val="204"/>
          </rPr>
          <t>фінансові витрати = відсотки за обслуговування кредиту за обмінним курсом</t>
        </r>
      </text>
    </comment>
    <comment ref="J133" authorId="2">
      <text>
        <r>
          <rPr>
            <b/>
            <i/>
            <sz val="12"/>
            <color indexed="81"/>
            <rFont val="Tahoma"/>
            <family val="2"/>
            <charset val="204"/>
          </rPr>
          <t>Курсова різниця за першим кредитом та частково за другим (в межах вибраної на 01.01.2017 суми - 30,8 тис.дол):</t>
        </r>
        <r>
          <rPr>
            <sz val="12"/>
            <color indexed="81"/>
            <rFont val="Tahoma"/>
            <family val="2"/>
            <charset val="204"/>
          </rPr>
          <t xml:space="preserve">
Розраховано з урахуванням різниці між очікуваним курсом на кінець 2017 року = 27,2 та курсом на 30.12.2016 = 27,190858</t>
        </r>
      </text>
    </comment>
  </commentList>
</comments>
</file>

<file path=xl/comments3.xml><?xml version="1.0" encoding="utf-8"?>
<comments xmlns="http://schemas.openxmlformats.org/spreadsheetml/2006/main">
  <authors>
    <author>walther</author>
  </authors>
  <commentList>
    <comment ref="A18" authorId="0">
      <text>
        <r>
          <rPr>
            <b/>
            <sz val="10"/>
            <color indexed="81"/>
            <rFont val="Tahoma"/>
            <family val="2"/>
            <charset val="204"/>
          </rPr>
          <t>фін.результат до оподаткування</t>
        </r>
        <r>
          <rPr>
            <sz val="10"/>
            <color indexed="81"/>
            <rFont val="Tahoma"/>
            <family val="2"/>
            <charset val="204"/>
          </rPr>
          <t xml:space="preserve">
</t>
        </r>
      </text>
    </comment>
  </commentList>
</comments>
</file>

<file path=xl/comments4.xml><?xml version="1.0" encoding="utf-8"?>
<comments xmlns="http://schemas.openxmlformats.org/spreadsheetml/2006/main">
  <authors>
    <author>Пользователь Windows</author>
  </authors>
  <commentList>
    <comment ref="A23" authorId="0">
      <text>
        <r>
          <rPr>
            <sz val="9"/>
            <color indexed="81"/>
            <rFont val="Tahoma"/>
            <family val="2"/>
            <charset val="204"/>
          </rPr>
          <t xml:space="preserve">регулюємо кредиторською поточкою або дебіторською
</t>
        </r>
      </text>
    </comment>
    <comment ref="C42" authorId="0">
      <text>
        <r>
          <rPr>
            <b/>
            <sz val="9"/>
            <color indexed="81"/>
            <rFont val="Tahoma"/>
            <family val="2"/>
            <charset val="204"/>
          </rPr>
          <t>рух коштів з ПДВ
кап інвестиц*1,2</t>
        </r>
      </text>
    </comment>
    <comment ref="C52" authorId="0">
      <text>
        <r>
          <rPr>
            <b/>
            <sz val="9"/>
            <color indexed="81"/>
            <rFont val="Tahoma"/>
            <family val="2"/>
            <charset val="204"/>
          </rPr>
          <t>оплата по кредиту</t>
        </r>
      </text>
    </comment>
    <comment ref="A62" authorId="0">
      <text>
        <r>
          <rPr>
            <b/>
            <sz val="9"/>
            <color indexed="81"/>
            <rFont val="Tahoma"/>
            <family val="2"/>
            <charset val="204"/>
          </rPr>
          <t xml:space="preserve">з ПСЕР
</t>
        </r>
      </text>
    </comment>
    <comment ref="C78" authorId="0">
      <text>
        <r>
          <rPr>
            <b/>
            <sz val="9"/>
            <color indexed="81"/>
            <rFont val="Tahoma"/>
            <family val="2"/>
            <charset val="204"/>
          </rPr>
          <t>маржа+% банку</t>
        </r>
        <r>
          <rPr>
            <sz val="9"/>
            <color indexed="81"/>
            <rFont val="Tahoma"/>
            <family val="2"/>
            <charset val="204"/>
          </rPr>
          <t xml:space="preserve">
лист витрати або фін результати по коду п.1150</t>
        </r>
      </text>
    </comment>
    <comment ref="D81" authorId="0">
      <text>
        <r>
          <rPr>
            <b/>
            <sz val="9"/>
            <color indexed="81"/>
            <rFont val="Tahoma"/>
            <family val="2"/>
            <charset val="204"/>
          </rPr>
          <t>було у фінплані</t>
        </r>
      </text>
    </comment>
  </commentList>
</comments>
</file>

<file path=xl/sharedStrings.xml><?xml version="1.0" encoding="utf-8"?>
<sst xmlns="http://schemas.openxmlformats.org/spreadsheetml/2006/main" count="822" uniqueCount="476">
  <si>
    <t>послуга з централізованого водовідведення (з використанням внутрішньобудинкових систем)</t>
  </si>
  <si>
    <t>Реконструкція, будівництво, ремонт, технічне переоснащення об'єктів та споруд централізованого водопостачання</t>
  </si>
  <si>
    <t>Реконструкція, будівництво, ремонт, технічне переоснащення об'єктів та споруд централізованого водовідведення</t>
  </si>
  <si>
    <t>"Черкасиводоканал" Черкаської міської ради</t>
  </si>
  <si>
    <t>дохід від списання кредиторської заборгованості перед ПАТ "Азот" за очищення стічних вод</t>
  </si>
  <si>
    <t>тендерна документація</t>
  </si>
  <si>
    <t>операційна курсова різниця</t>
  </si>
  <si>
    <t>Будівництво очисних споруд промивних вод на ДВС</t>
  </si>
  <si>
    <t>оприбутковано ТМЦ від демонтажу</t>
  </si>
  <si>
    <t>Інші джерела (внески в статутний капітал)</t>
  </si>
  <si>
    <t xml:space="preserve">фінансова підтримка на виконання заходів з виготовлення проекту землеустрою щодо встановлення меж скверу «Водограй» </t>
  </si>
  <si>
    <t>фінансова підтримка на виконання рішень судів на користь ПАТ "Азот"</t>
  </si>
  <si>
    <t>інші фінансові витрати</t>
  </si>
  <si>
    <t>Комунальне підприємство "Черкасиводоканал" Черкаської міської ради</t>
  </si>
  <si>
    <t>Повернення коштів за довгостроковими зобов'язаннями, у тому числі:</t>
  </si>
  <si>
    <t>Місцеві податки та збори (розшифрувати)</t>
  </si>
  <si>
    <t>Інші платежі (розшифрувати)</t>
  </si>
  <si>
    <t>Акцизний податок</t>
  </si>
  <si>
    <t>Рентна плата за транспортування</t>
  </si>
  <si>
    <t>Плата за користування надрами</t>
  </si>
  <si>
    <t>Податок на доходи фізичних осіб</t>
  </si>
  <si>
    <t>Погашення податкового боргу, у тому числі:</t>
  </si>
  <si>
    <t>збільшення (зменшення) поточної кредиторської заборгованості та аванси</t>
  </si>
  <si>
    <t>збільшення (зменшення) поточної кредиторської заборгованості за розрахунками з бюджетом</t>
  </si>
  <si>
    <t xml:space="preserve">збільшення (зменшення) поточної кредиторської заборгованості за розрахунками зі страхування </t>
  </si>
  <si>
    <t>збільшення (зменшення) поточної кредиторської заборгованості за розрахунками з оплати праці</t>
  </si>
  <si>
    <t>збільшення (зменшення) інших поточних зобов"язань</t>
  </si>
  <si>
    <t>Код рядка</t>
  </si>
  <si>
    <t>капітальне будівництво</t>
  </si>
  <si>
    <t>придбання (виготовлення) основних засобів</t>
  </si>
  <si>
    <t>придбання (створення) нематеріальних активів</t>
  </si>
  <si>
    <t>Витрати на оплату праці</t>
  </si>
  <si>
    <t>Відрахування на соціальні заходи</t>
  </si>
  <si>
    <t>Амортизація</t>
  </si>
  <si>
    <t xml:space="preserve">Код рядка </t>
  </si>
  <si>
    <t>Усього доходів</t>
  </si>
  <si>
    <t>витрати на страхові послуги</t>
  </si>
  <si>
    <t>витрати на аудиторські послуги</t>
  </si>
  <si>
    <t>Резервний фонд</t>
  </si>
  <si>
    <t>неустойки (штрафи, пені)</t>
  </si>
  <si>
    <t>витрати на паливо та енергію</t>
  </si>
  <si>
    <t>Інші операційні витрати</t>
  </si>
  <si>
    <t>придбання (виготовлення) інших необоротних матеріальних активів</t>
  </si>
  <si>
    <t>Виручка від реалізації основних фондів</t>
  </si>
  <si>
    <t xml:space="preserve">Виручка від реалізації нематеріальних активів </t>
  </si>
  <si>
    <t>Грошові кошти:</t>
  </si>
  <si>
    <t>на початок періоду</t>
  </si>
  <si>
    <t>Чистий грошовий потік</t>
  </si>
  <si>
    <t>Забезпечення</t>
  </si>
  <si>
    <t>х</t>
  </si>
  <si>
    <t>витрати на службові відрядження</t>
  </si>
  <si>
    <t>витрати на зв’язок</t>
  </si>
  <si>
    <t>витрати на оплату праці</t>
  </si>
  <si>
    <t>відрахування на соціальні заходи</t>
  </si>
  <si>
    <t>амортизація основних засобів і нематеріальних активів загальногосподарського призначення</t>
  </si>
  <si>
    <t>витрати на операційну оренду основних засобів та роялті, що мають загальногосподарське призначення</t>
  </si>
  <si>
    <t>витрати на страхування майна загальногосподарського призначення</t>
  </si>
  <si>
    <t>витрати на страхування загальногосподарського персоналу</t>
  </si>
  <si>
    <t xml:space="preserve">організаційно-технічні послуги </t>
  </si>
  <si>
    <t>юридичні послуги</t>
  </si>
  <si>
    <t>послуги з оцінки майна</t>
  </si>
  <si>
    <t>витрати на охорону праці загальногосподарського персоналу</t>
  </si>
  <si>
    <t xml:space="preserve">витрати на підвищення кваліфікації та перепідготовку кадрів </t>
  </si>
  <si>
    <t>витрати на поліпшення основних фондів</t>
  </si>
  <si>
    <t>відрахування до резерву сумнівних боргів</t>
  </si>
  <si>
    <t>№ з/п</t>
  </si>
  <si>
    <t xml:space="preserve">Надходження від продажу акцій та облігацій </t>
  </si>
  <si>
    <t xml:space="preserve">Придбання акцій та облігацій  </t>
  </si>
  <si>
    <t>на кінець періоду</t>
  </si>
  <si>
    <t>Залучення кредитних коштів</t>
  </si>
  <si>
    <t>Усього</t>
  </si>
  <si>
    <t>Відсоток</t>
  </si>
  <si>
    <t>Залишок нерозподіленого прибутку (непокритого збитку) на початок звітного періоду</t>
  </si>
  <si>
    <t>Залишок нерозподіленого прибутку (непокритого збитку) на кінець звітного періоду</t>
  </si>
  <si>
    <t>відрахування до недержавних пенсійних фондів</t>
  </si>
  <si>
    <t>витрати на консалтингові послуги</t>
  </si>
  <si>
    <t>амортизація основних засобів і нематеріальних активів</t>
  </si>
  <si>
    <t>витрати на електроенергію</t>
  </si>
  <si>
    <t xml:space="preserve">витрати на паливо </t>
  </si>
  <si>
    <t>консультаційні та інформаційні послуги</t>
  </si>
  <si>
    <t>Зобов'язання</t>
  </si>
  <si>
    <t>Процентна ставка</t>
  </si>
  <si>
    <t>модернізація, модифікація (добудова, дообладнання, реконструкція) основних засобів</t>
  </si>
  <si>
    <t>Розвиток виробництва</t>
  </si>
  <si>
    <t>витрати на благодійну допомогу</t>
  </si>
  <si>
    <t xml:space="preserve">Вид кредитного продукту та цільове призначення </t>
  </si>
  <si>
    <t xml:space="preserve">ІV </t>
  </si>
  <si>
    <t>за минулий рік</t>
  </si>
  <si>
    <t>за плановий рік</t>
  </si>
  <si>
    <t xml:space="preserve">ІІІ </t>
  </si>
  <si>
    <t xml:space="preserve">І </t>
  </si>
  <si>
    <t xml:space="preserve">ІІ </t>
  </si>
  <si>
    <t>витрати на утримання основних фондів, інших необоротних активів загальногосподарського використання,  у тому числі:</t>
  </si>
  <si>
    <t>(посада)</t>
  </si>
  <si>
    <t>(підпис)</t>
  </si>
  <si>
    <t>витрати на рекламу</t>
  </si>
  <si>
    <t>Інші операційні витрати, усього, у тому числі:</t>
  </si>
  <si>
    <t>Капітальні інвестиції, усього,
у тому числі:</t>
  </si>
  <si>
    <t xml:space="preserve">Єдиний внесок на загальнообов'язкове державне соціальне страхування                              </t>
  </si>
  <si>
    <t>Заборгованість на останню дату</t>
  </si>
  <si>
    <t>Бюджетне фінансування</t>
  </si>
  <si>
    <t xml:space="preserve">      1. Дані про підприємство, персонал та фонд заробітної плати</t>
  </si>
  <si>
    <t>кредити</t>
  </si>
  <si>
    <t>Отримання коштів  за довгостроковими зобов'язаннями, у тому числі:</t>
  </si>
  <si>
    <t>Повернення коштів за короткостроковими зобов'язаннями, у тому числі:</t>
  </si>
  <si>
    <t>Отримання коштів за короткостроковими зобов'язаннями, у тому числі:</t>
  </si>
  <si>
    <t xml:space="preserve">позики </t>
  </si>
  <si>
    <t>у тому числі за кварталами</t>
  </si>
  <si>
    <t>І. Формування фінансових результатів</t>
  </si>
  <si>
    <t xml:space="preserve">         (ініціали, прізвище)    </t>
  </si>
  <si>
    <t>у тому числі:</t>
  </si>
  <si>
    <r>
      <t>у тому числі:</t>
    </r>
    <r>
      <rPr>
        <i/>
        <sz val="14"/>
        <rFont val="Times New Roman"/>
        <family val="1"/>
        <charset val="204"/>
      </rPr>
      <t xml:space="preserve"> </t>
    </r>
  </si>
  <si>
    <t>_____________________________</t>
  </si>
  <si>
    <t>витрати, пов'язані з використанням власних службових автомобілів</t>
  </si>
  <si>
    <t>Чистий дохід від реалізації продукції (товарів, робіт, послуг) (розшифрувати)</t>
  </si>
  <si>
    <t>Інші фінансові доходи (розшифрувати)</t>
  </si>
  <si>
    <t>інші адміністративні витрати (розшифрувати)</t>
  </si>
  <si>
    <t>Фінансові витрати (розшифрувати)</t>
  </si>
  <si>
    <t>Інші витрати (розшифрувати)</t>
  </si>
  <si>
    <t>Інші фонди (розшифрувати)</t>
  </si>
  <si>
    <t>Інші цілі (розшифрувати)</t>
  </si>
  <si>
    <t>Усього витрат</t>
  </si>
  <si>
    <t xml:space="preserve">Інші надходження (розшифрувати) </t>
  </si>
  <si>
    <t xml:space="preserve">Придбання (створення) основних засобів (розшифрувати) </t>
  </si>
  <si>
    <t xml:space="preserve">Капітальне будівництво (розшифрувати) </t>
  </si>
  <si>
    <t xml:space="preserve">Придбання (створення) нематеріальних активів (розшифрувати) </t>
  </si>
  <si>
    <t>облігації</t>
  </si>
  <si>
    <t>Інформація</t>
  </si>
  <si>
    <t>інші витрати (розшифрувати)</t>
  </si>
  <si>
    <t>Собівартість реалізованої продукції (товарів, робіт, послуг) (розшифрувати)</t>
  </si>
  <si>
    <t>Найменування  банку</t>
  </si>
  <si>
    <t>у тому числі за основними видами діяльності за КВЕД</t>
  </si>
  <si>
    <t>(найменування підприємства)</t>
  </si>
  <si>
    <t>Плановий рік</t>
  </si>
  <si>
    <t>Витрати на збут</t>
  </si>
  <si>
    <t>Витрати (дохід) з податку на прибуток</t>
  </si>
  <si>
    <t xml:space="preserve">Прибуток (збиток) від  припиненої діяльності після оподаткування </t>
  </si>
  <si>
    <t>Адміністративні витрати</t>
  </si>
  <si>
    <t>Грошові кошти на початок періоду</t>
  </si>
  <si>
    <t>Чистий рух грошових коштів від операційної діяльності</t>
  </si>
  <si>
    <t>Чистий рух грошових коштів від фінансової діяльності</t>
  </si>
  <si>
    <t>Грошові кошти на кінець періоду</t>
  </si>
  <si>
    <t>Розподіл чистого прибутку</t>
  </si>
  <si>
    <t xml:space="preserve">Нараховані до сплати обов'язкові платежі підприємства до бюджету та єдиний внесок на загальнообов'язкове державне соціальне страхування </t>
  </si>
  <si>
    <t>ІІІ. Рух грошових коштів</t>
  </si>
  <si>
    <t>Податок на прибуток підприємств</t>
  </si>
  <si>
    <t>IІ. Розрахунки з бюджетом</t>
  </si>
  <si>
    <t>Чистий рух грошових коштів операційної діяльності</t>
  </si>
  <si>
    <t>І. Рух коштів у результаті операційної діяльності</t>
  </si>
  <si>
    <t>II. Рух коштів у результаті інвестиційної діяльності</t>
  </si>
  <si>
    <t>Чистий рух коштів від інвестиційної діяльності </t>
  </si>
  <si>
    <t>III. Рух коштів у результаті фінансової діяльності</t>
  </si>
  <si>
    <t>Чистий рух коштів від фінансової діяльності </t>
  </si>
  <si>
    <t>Надходження від отриманих:</t>
  </si>
  <si>
    <t>відсотків </t>
  </si>
  <si>
    <t>дивідендів </t>
  </si>
  <si>
    <t>Надходження від деривативів</t>
  </si>
  <si>
    <t>Власного капіталу </t>
  </si>
  <si>
    <t xml:space="preserve">Вплив зміни валютних курсів на залишок коштів </t>
  </si>
  <si>
    <t>Собівартість реалізованої продукції (товарів, робіт, послуг)</t>
  </si>
  <si>
    <t>Коригування на:</t>
  </si>
  <si>
    <t>Грошові кошти від операційної діяльності</t>
  </si>
  <si>
    <t>Сплачений податок на прибуток</t>
  </si>
  <si>
    <t>амортизацію необоротних активів</t>
  </si>
  <si>
    <t xml:space="preserve">збиток (прибуток) від нереалізованих курсових різниць </t>
  </si>
  <si>
    <t>збиток (прибуток) від неопераційної діяльності та інших негрошових операцій (розшифрувати)</t>
  </si>
  <si>
    <t>транспортні витрати</t>
  </si>
  <si>
    <t>витрати на зберігання та упаковку</t>
  </si>
  <si>
    <t xml:space="preserve">І  </t>
  </si>
  <si>
    <t xml:space="preserve">ІІ  </t>
  </si>
  <si>
    <t xml:space="preserve">ІІІ  </t>
  </si>
  <si>
    <t>Перенесено з додаткового капіталу</t>
  </si>
  <si>
    <t>Марка</t>
  </si>
  <si>
    <t>Рік придбання</t>
  </si>
  <si>
    <t>Витрати, усього</t>
  </si>
  <si>
    <t>матеріальні витрати</t>
  </si>
  <si>
    <t>оплата праці</t>
  </si>
  <si>
    <t>амортизація</t>
  </si>
  <si>
    <t>інші витрати</t>
  </si>
  <si>
    <t>Договір</t>
  </si>
  <si>
    <t>Дата початку оренди</t>
  </si>
  <si>
    <t>Сума орендної плати</t>
  </si>
  <si>
    <t>Усього на рік</t>
  </si>
  <si>
    <t>Основні фінансові показники</t>
  </si>
  <si>
    <t>Чистий дохід від реалізації продукції (товарів, робіт, послуг)</t>
  </si>
  <si>
    <t>витрати на оренду службових автомобілів</t>
  </si>
  <si>
    <t>Капітальні інвестиції</t>
  </si>
  <si>
    <t>IV. Капітальні інвестиції</t>
  </si>
  <si>
    <t xml:space="preserve">IV. Капітальні інвестиції </t>
  </si>
  <si>
    <t>Інші операційні доходи (розшифрувати), у тому числі:</t>
  </si>
  <si>
    <t>курсові різниці</t>
  </si>
  <si>
    <t>Інші доходи (розшифрувати), у тому числі:</t>
  </si>
  <si>
    <t>Інші витрати (розшифрувати), у тому числі:</t>
  </si>
  <si>
    <t>2145/1</t>
  </si>
  <si>
    <t>2145/2</t>
  </si>
  <si>
    <t>4010</t>
  </si>
  <si>
    <t>Адміністративні витрати, у тому числі:</t>
  </si>
  <si>
    <t>Витрати на збут, у тому числі:</t>
  </si>
  <si>
    <t>Чистий рух грошових коштів від інвестиційної діяльності</t>
  </si>
  <si>
    <t>Елементи операційних витрат</t>
  </si>
  <si>
    <t>тис. гривень (без ПДВ)</t>
  </si>
  <si>
    <t>Найменування об’єкта</t>
  </si>
  <si>
    <t>Прибуток (збиток) від операційної діяльності до змін в оборотному капіталі</t>
  </si>
  <si>
    <t>Інші поточні податки, збори, обов'язкові платежі до державного та місцевих бюджетів, у тому числі:</t>
  </si>
  <si>
    <t>Сплата інших податків, зборів, обов'язкових платежів до державного та місцевих бюджетів</t>
  </si>
  <si>
    <t xml:space="preserve">                                (посада)</t>
  </si>
  <si>
    <t>_________________________</t>
  </si>
  <si>
    <t>витрати, що здійснюються для підтримання об’єкта в робочому стані (проведення ремонту, технічного огляду, нагляду, обслуговування тощо)</t>
  </si>
  <si>
    <t>інші операційні витрати (розшифрувати)</t>
  </si>
  <si>
    <t>погашення реструктуризованих та відстрочених сум,  що підлягають сплаті в поточному році до бюджетів та державних цільових фондів</t>
  </si>
  <si>
    <t>директор</t>
  </si>
  <si>
    <t>працівники</t>
  </si>
  <si>
    <t>Найменування показника</t>
  </si>
  <si>
    <t>Дивіденди/відрахування частини чистого прибутку</t>
  </si>
  <si>
    <t>Усього виплат на користь держави</t>
  </si>
  <si>
    <t>I. Формування фінансових результатів</t>
  </si>
  <si>
    <t>Надходження</t>
  </si>
  <si>
    <t xml:space="preserve">Надходження </t>
  </si>
  <si>
    <t>Витрати</t>
  </si>
  <si>
    <t>адміністративно-управлінський персонал</t>
  </si>
  <si>
    <t xml:space="preserve">                    (підпис)</t>
  </si>
  <si>
    <t xml:space="preserve">                                     (посада)</t>
  </si>
  <si>
    <t xml:space="preserve">                                        (посада)</t>
  </si>
  <si>
    <t>Власні кошти (розшифрувати)</t>
  </si>
  <si>
    <t>Валовий прибуток/збиток</t>
  </si>
  <si>
    <t>витрати на сировину та основні матеріали</t>
  </si>
  <si>
    <t>Доходи і витрати (узагальнені показники)</t>
  </si>
  <si>
    <t>Матеріальні витрати, у тому числі:</t>
  </si>
  <si>
    <t>Сплата дивідендів на державну частку/відрахувань частини чистого прибутку</t>
  </si>
  <si>
    <t>Перерахування коштів державі як власнику</t>
  </si>
  <si>
    <t>керівники</t>
  </si>
  <si>
    <t>професіонали</t>
  </si>
  <si>
    <t>фахівці</t>
  </si>
  <si>
    <t>технічні службовці</t>
  </si>
  <si>
    <t>робітники</t>
  </si>
  <si>
    <t>інші категорії</t>
  </si>
  <si>
    <t>Середньомісячна заробітна плата одного працівника, гривень</t>
  </si>
  <si>
    <t>Середньомісячний дохід одного працівника, гривень</t>
  </si>
  <si>
    <t>Питома вага в загальному обсязі реалізації, %</t>
  </si>
  <si>
    <t>чистий дохід  від реалізації продукції (товарів, робіт, послуг),     тис. гривень</t>
  </si>
  <si>
    <t>кількість продукції/             наданих послуг, одиниця виміру</t>
  </si>
  <si>
    <t>Дата видачі/погашення (графік)</t>
  </si>
  <si>
    <t xml:space="preserve">Довгострокові зобов'язання, усього </t>
  </si>
  <si>
    <t>Короткострокові зобов'язання, усього</t>
  </si>
  <si>
    <t>Інші фінансові зобов'язання, усього</t>
  </si>
  <si>
    <t xml:space="preserve">               (підпис)</t>
  </si>
  <si>
    <t>Податок на додану вартість, нарахований до сплати до державного бюджету за підсумками звітного періоду</t>
  </si>
  <si>
    <t>Податок на додану вартість, що підлягає відшкодуванню з державного бюджету за підсумками звітного періоду</t>
  </si>
  <si>
    <t xml:space="preserve">      Загальна інформація про підприємство (резюме)</t>
  </si>
  <si>
    <t>Мета використання</t>
  </si>
  <si>
    <t>План з повернення коштів</t>
  </si>
  <si>
    <t>План із залучення коштів</t>
  </si>
  <si>
    <t xml:space="preserve">Доходи </t>
  </si>
  <si>
    <t>Дохід (виручка) від реалізації продукції (товарів, робіт, послуг)</t>
  </si>
  <si>
    <t>Податок на додану вартість</t>
  </si>
  <si>
    <t>Інші вирахування з доходу (розшифрувати)</t>
  </si>
  <si>
    <t>від комерційної діяльності</t>
  </si>
  <si>
    <t>від державного бюджету</t>
  </si>
  <si>
    <t>від місцевого бюджету</t>
  </si>
  <si>
    <t xml:space="preserve">      3. Діючі фінансові зобов'язання підприємства</t>
  </si>
  <si>
    <t xml:space="preserve">      4. Інформація щодо отримання та повернення залучених коштів</t>
  </si>
  <si>
    <t xml:space="preserve">      7. Джерела капітальних інвестицій</t>
  </si>
  <si>
    <t>Сума, валюта за договорами</t>
  </si>
  <si>
    <t>у тому числі за їх видами</t>
  </si>
  <si>
    <t xml:space="preserve">I </t>
  </si>
  <si>
    <t>II</t>
  </si>
  <si>
    <t>III</t>
  </si>
  <si>
    <t>IV</t>
  </si>
  <si>
    <t>I</t>
  </si>
  <si>
    <t>ФІНАНСОВИЙ ПЛАН КОМУНАЛЬНОГО ПІДПРИЄМСТВА</t>
  </si>
  <si>
    <t>Інші операційні доходи</t>
  </si>
  <si>
    <t>Інші доходи</t>
  </si>
  <si>
    <t>Інші витрати</t>
  </si>
  <si>
    <t>Валовий: прибуток / збиток</t>
  </si>
  <si>
    <t>Фінансовий результат від операційної діяльності: прибуток/збиток</t>
  </si>
  <si>
    <t>Фінансовий результат до оподаткування: прибуток/збиток</t>
  </si>
  <si>
    <t>Фінансовий результат до оподаткування:  прибуток/збиток</t>
  </si>
  <si>
    <t>Чистий  фінансовий результат: прибуток/збиток</t>
  </si>
  <si>
    <t>Відрахування частини чистого прибутку до міського бюджету</t>
  </si>
  <si>
    <t xml:space="preserve">       5. Витрати, пов'язані з використанням власних службових автомобілів (у складі адміністративних витрат, рядок 1081)</t>
  </si>
  <si>
    <t xml:space="preserve">       6. Витрати на оренду службових автомобілів (у складі адміністративних витрат, рядок 1082)</t>
  </si>
  <si>
    <t>Доходи від фінансової діяльності</t>
  </si>
  <si>
    <t>Витрати від фінансової діяльності</t>
  </si>
  <si>
    <t xml:space="preserve">      8.  Капітальне будівництво (рядок 4010 таблиці 4)</t>
  </si>
  <si>
    <t>Первісна балансова вартість введених потужностей на початок планового року</t>
  </si>
  <si>
    <t>Незавершене будівництво на початок планового року</t>
  </si>
  <si>
    <t>освоєння капітальних вкладень</t>
  </si>
  <si>
    <t xml:space="preserve">Найменування об’єктів </t>
  </si>
  <si>
    <t>Рік початку                і закінчення будівництва</t>
  </si>
  <si>
    <t>Загальна кошторисна вартість</t>
  </si>
  <si>
    <t>Документ, яким затверджений титул будови, із зазначенням органу, який його погодив</t>
  </si>
  <si>
    <t>фінансування капітальних інвестицій (оплата грошовими коштами), усього</t>
  </si>
  <si>
    <t>власні кошти</t>
  </si>
  <si>
    <t>кредитні кошти</t>
  </si>
  <si>
    <t>інші джерела (зазначити джерело)</t>
  </si>
  <si>
    <t>у тому числі</t>
  </si>
  <si>
    <t>тис.грн. (без ПДВ)</t>
  </si>
  <si>
    <t xml:space="preserve">Зокрема за кварталами </t>
  </si>
  <si>
    <t>в т.ч.технічне обслуговування підкачуючих насосів холодної води, встановлених в ЦТП</t>
  </si>
  <si>
    <t>витрати на очищення, перекачування стоків та відшкодування частини екологічного податку</t>
  </si>
  <si>
    <t>рентна плата за користування радіочастотним ресурсом України, екологічний податок, рентна плата за користування надрами для видобування корисних копалин, рентна плата за спеціальне використання води, плата за землю</t>
  </si>
  <si>
    <t>інше (медогляд працівників, охорона обєктів підприємства (сигнальна кнопка, фізична охорона), послуги для цехів підприємства спеціалізованих організацій тощо)</t>
  </si>
  <si>
    <t>витрати на утримання основних фондів, інших необоротних активів які використовуються для збуту продукції</t>
  </si>
  <si>
    <t>штрафи, пені</t>
  </si>
  <si>
    <t>податки</t>
  </si>
  <si>
    <t>Судові витрати</t>
  </si>
  <si>
    <t>дохід від зміни курсу валют</t>
  </si>
  <si>
    <t>Відшкодування судових витрат</t>
  </si>
  <si>
    <t xml:space="preserve"> амортизація від безкоштовно отриманих ОЗ</t>
  </si>
  <si>
    <t>Інші операційні доходи (від здійснення інших, крім ліцензованих видів діяльності)</t>
  </si>
  <si>
    <t>Інші операційні доходи:</t>
  </si>
  <si>
    <t>витрати, які пов"язані з ліквідацією основних засобів</t>
  </si>
  <si>
    <t>послуги банків</t>
  </si>
  <si>
    <t>обслуговування офіційного сайту, програмне забезпечення</t>
  </si>
  <si>
    <t>інші адміністративні витрати</t>
  </si>
  <si>
    <t>неопераційна курсова різниця</t>
  </si>
  <si>
    <t>капітальний ремонт </t>
  </si>
  <si>
    <t>централізоване водопостачання</t>
  </si>
  <si>
    <t>Міжнародний банк реконструкції та розвитку</t>
  </si>
  <si>
    <t>Позика (субкредит) МБРР на реалізацію проекту "Модернізація водопровідних та каналізаційних насосних станцій"</t>
  </si>
  <si>
    <t>LIBOR  + змінний спред</t>
  </si>
  <si>
    <t>гарантія Черкаської міської ради</t>
  </si>
  <si>
    <t>-</t>
  </si>
  <si>
    <t>тис.дол.США</t>
  </si>
  <si>
    <t>адміністр.</t>
  </si>
  <si>
    <t>адміністр. (відрядження)</t>
  </si>
  <si>
    <t>Середньооблікова чисельність осіб</t>
  </si>
  <si>
    <t>Фонд оплати праці, тис. гривень</t>
  </si>
  <si>
    <t>Витрати на оплату праці, тис. гривень</t>
  </si>
  <si>
    <r>
      <t>Керівник</t>
    </r>
    <r>
      <rPr>
        <sz val="14"/>
        <rFont val="Times New Roman"/>
        <family val="1"/>
        <charset val="204"/>
      </rPr>
      <t xml:space="preserve">   ___</t>
    </r>
    <r>
      <rPr>
        <u/>
        <sz val="14"/>
        <rFont val="Times New Roman"/>
        <family val="1"/>
        <charset val="204"/>
      </rPr>
      <t>_Директор підприємства___</t>
    </r>
    <r>
      <rPr>
        <sz val="14"/>
        <rFont val="Times New Roman"/>
        <family val="1"/>
        <charset val="204"/>
      </rPr>
      <t>_</t>
    </r>
  </si>
  <si>
    <t>С.В.Овчаренко</t>
  </si>
  <si>
    <t>Ремонт легкового авто, техогляд</t>
  </si>
  <si>
    <t>інші</t>
  </si>
  <si>
    <t>судові витрати</t>
  </si>
  <si>
    <t>електроенергія</t>
  </si>
  <si>
    <t>Інші операційні доходи (окрім здійснення інших, крім ліцензованих видів діяльності), в т.ч.</t>
  </si>
  <si>
    <t>послуги кур'єрської служби</t>
  </si>
  <si>
    <t>придбання періодичних видань</t>
  </si>
  <si>
    <t>публікація оголошень в ЗМІ</t>
  </si>
  <si>
    <t>Інші операційні витрати (окрім здійснення інших, крім ліцензованих видів діяльності), в т.ч.:</t>
  </si>
  <si>
    <t xml:space="preserve"> тис.дол.США</t>
  </si>
  <si>
    <t>до 2025 року</t>
  </si>
  <si>
    <t>до 2031 року</t>
  </si>
  <si>
    <t>централізоване водовідведення</t>
  </si>
  <si>
    <t xml:space="preserve">      2. Інформація про бізнес підприємства (код рядка 1040 "чистий дохід від реалізації продукції (товарів, робіт, послуг)" фінансового плану)</t>
  </si>
  <si>
    <t>За даними балансу за 2015 рік (р. 1510 довгост кред банків)</t>
  </si>
  <si>
    <t>Прогнозний курс долара на 2016 р за даними мінфіна</t>
  </si>
  <si>
    <t>Для розрахунку неопер кур різниці на 2016р</t>
  </si>
  <si>
    <t>плата за землю</t>
  </si>
  <si>
    <t>плата 20% за понаднормативний скид</t>
  </si>
  <si>
    <t>продаж-придбання валюти</t>
  </si>
  <si>
    <t xml:space="preserve">штрафи, пені   </t>
  </si>
  <si>
    <t>Поставка відходів (металобрухт, макулатура)</t>
  </si>
  <si>
    <t>Компенсаційні відшкодування по переданим в оренду нежитловим приміщенням</t>
  </si>
  <si>
    <t>Витрати по переданим в оренду невиробничим приміщенням</t>
  </si>
  <si>
    <t>Прибуток (збиток) від звичайної діяльності до оподаткування</t>
  </si>
  <si>
    <t>збільшення (зменшення) забезпечень</t>
  </si>
  <si>
    <t>інші витрати/доходи у т.ч неопераційні курсові різниці</t>
  </si>
  <si>
    <t>Зменшення (збільшення) оборотних активів (розшифрувати) у тому числі:</t>
  </si>
  <si>
    <t>збільшення (зменшення) запасів</t>
  </si>
  <si>
    <t>збільшення (зменшення) дебіторської заборгованності за послуги</t>
  </si>
  <si>
    <t>зменшення (збільшення) іншої поточної дебіторської заборгованості</t>
  </si>
  <si>
    <t>зменшення (збільшення) витрат майбутніх періодів</t>
  </si>
  <si>
    <t>зменшення (збільшення) інших оборотних активів</t>
  </si>
  <si>
    <t>Збільшення (зменшення) поточних зобов’язань (розшифрувати) у тому числі:</t>
  </si>
  <si>
    <t xml:space="preserve">Інші надходження (розшифрувати) відсотки банків </t>
  </si>
  <si>
    <t>Цільове фінансування (розшифрувати), у тому числі:</t>
  </si>
  <si>
    <t>субвенція з державного бюджету на погашення різниці в тарифах з централізованого водопостачання і водовідведення</t>
  </si>
  <si>
    <t>послуга з централізованого постачання холодної води (з використанням внутрішньобудинкових систем)</t>
  </si>
  <si>
    <r>
      <rPr>
        <b/>
        <sz val="14"/>
        <rFont val="Times New Roman"/>
        <family val="1"/>
        <charset val="204"/>
      </rPr>
      <t>1</t>
    </r>
    <r>
      <rPr>
        <sz val="14"/>
        <rFont val="Times New Roman"/>
        <family val="1"/>
        <charset val="204"/>
      </rPr>
      <t>.Інші операційні витрати (від здійснення інших, крім ліцензованих видів діяльності):</t>
    </r>
  </si>
  <si>
    <r>
      <rPr>
        <b/>
        <sz val="14"/>
        <rFont val="Times New Roman"/>
        <family val="1"/>
        <charset val="204"/>
      </rPr>
      <t>2</t>
    </r>
    <r>
      <rPr>
        <sz val="14"/>
        <rFont val="Times New Roman"/>
        <family val="1"/>
        <charset val="204"/>
      </rPr>
      <t>.Інші операційні витрати, в т.ч.:</t>
    </r>
  </si>
  <si>
    <t>інші витрати на збут (розшифрувати):</t>
  </si>
  <si>
    <t>відрахування за збір абонентської плати</t>
  </si>
  <si>
    <t>монтаж водопровідних мереж, систем опалення та кондиціонування</t>
  </si>
  <si>
    <t>ремонт і монтаж машин і устаткування (фонтанів)</t>
  </si>
  <si>
    <t>ремонт і техн. обслуговування машин та устаткування пром. призначення</t>
  </si>
  <si>
    <t>вантажний автомобільний транспорт</t>
  </si>
  <si>
    <t>фотокопіювання, підготування документів та інша спеціалізована допоміжна офісна діяльність</t>
  </si>
  <si>
    <t>роздрібна торгівля, крім торгівлі автотранспортними засобами та мотоциклами</t>
  </si>
  <si>
    <t>діяльність у сферах інжинірингу, геології та геодезії</t>
  </si>
  <si>
    <t>каналізація, відведення й очищення стічних вод</t>
  </si>
  <si>
    <t>технічні випробування та дослідження</t>
  </si>
  <si>
    <t>збір, очищення та постачання води</t>
  </si>
  <si>
    <t>надання в оренду й експлуатацію власного чи орендованого нерухомого майна</t>
  </si>
  <si>
    <t xml:space="preserve">послуги з централізованого постачання холодної води, водовідведення (з використанням внутрішньобудинкових систем) </t>
  </si>
  <si>
    <t>екологічний податок</t>
  </si>
  <si>
    <t>військовий збір</t>
  </si>
  <si>
    <t>Фінансова підтримка КП «Черкасиводоканал» на погашення заборгованості по кредитних зобов'язаннях, гарантом яких виступає Черкаська міська рада (тіло кредиту)</t>
  </si>
  <si>
    <t>Сумнівні борги</t>
  </si>
  <si>
    <t xml:space="preserve">фінансова підтримка на виготовлення проекту землеустрою щодо встановлення меж скверу «Водограй» </t>
  </si>
  <si>
    <t>ремонт і техн. обслуговування електронного й оптичного устаткування</t>
  </si>
  <si>
    <t>графік</t>
  </si>
  <si>
    <t>Плановий рік до затвердженого на поточний рік, %</t>
  </si>
  <si>
    <r>
      <t>Керівник</t>
    </r>
    <r>
      <rPr>
        <sz val="14"/>
        <rFont val="Times New Roman"/>
        <family val="1"/>
        <charset val="204"/>
      </rPr>
      <t xml:space="preserve">   __</t>
    </r>
    <r>
      <rPr>
        <u/>
        <sz val="14"/>
        <rFont val="Times New Roman"/>
        <family val="1"/>
        <charset val="204"/>
      </rPr>
      <t>Директор підприємства_</t>
    </r>
  </si>
  <si>
    <t>рентна плата за спеціальне використання води</t>
  </si>
  <si>
    <t>рентна плата за користування радіочастотним ресурсом України</t>
  </si>
  <si>
    <t>рентна плата за спеціальне використання лісових ресурсів</t>
  </si>
  <si>
    <t>ремонт і тех. обслуговування машин та устаткування пром. призначення</t>
  </si>
  <si>
    <t>ремонт і тех. обслуговування електронного й оптичного устаткування</t>
  </si>
  <si>
    <t>Інформація щодо проектно-кошторисної документації (стан розроблення, затвердження,                                     у разі затвердження зазначити орган, яким затверджено, та відповідний документ)</t>
  </si>
  <si>
    <t>дохід від ранішесписаних активів + гараж</t>
  </si>
  <si>
    <t>Інші витрати (розшифрувати) відсотки за кредитами</t>
  </si>
  <si>
    <t xml:space="preserve">  (ініціали, прізвище)    </t>
  </si>
  <si>
    <t>Інформаційні послуги для споживачів</t>
  </si>
  <si>
    <t>Забезпечено субкредитним договором право безпірного списання МФУ заборгованості з рахунку   підприємства.</t>
  </si>
  <si>
    <r>
      <t>Керівник</t>
    </r>
    <r>
      <rPr>
        <sz val="14"/>
        <rFont val="Times New Roman"/>
        <family val="1"/>
        <charset val="204"/>
      </rPr>
      <t xml:space="preserve">   :</t>
    </r>
    <r>
      <rPr>
        <u/>
        <sz val="14"/>
        <rFont val="Times New Roman"/>
        <family val="1"/>
        <charset val="204"/>
      </rPr>
      <t>Директор підприємства___</t>
    </r>
    <r>
      <rPr>
        <sz val="14"/>
        <rFont val="Times New Roman"/>
        <family val="1"/>
        <charset val="204"/>
      </rPr>
      <t>_</t>
    </r>
  </si>
  <si>
    <t>_____________________</t>
  </si>
  <si>
    <t>Наявна. Рішення МВК від 17.05.2016 №581 "Про затвердження робочих проектів КП "Черкасиводоканал"</t>
  </si>
  <si>
    <t>установлення та монтаж машин і устаткування</t>
  </si>
  <si>
    <t>на 2019 рік</t>
  </si>
  <si>
    <t>Факт 2017 року</t>
  </si>
  <si>
    <t>Екологічний форум ВАТЕР Асоціації "Водоканалекологія"</t>
  </si>
  <si>
    <t>консультації з екологічної безпеки(ТОВ "КАРГО КОНСАЛТ)</t>
  </si>
  <si>
    <t>участь у консультативному семінарі шодо вичначеннч вартості будівництва робіт</t>
  </si>
  <si>
    <t>інші (Замовлення довідок в Укргазбанку, витяги з документів )</t>
  </si>
  <si>
    <t>інше, що не  відноситься на собівартість (9495):</t>
  </si>
  <si>
    <t>виготовлення проекту землеустрою(ч/з казначейство)</t>
  </si>
  <si>
    <t>харчування з магазину на аварійні ситуації</t>
  </si>
  <si>
    <t>ПДВ на невироб,соцстрах</t>
  </si>
  <si>
    <t>заробітна плата при звільненні</t>
  </si>
  <si>
    <t>заробітна плата (ремонт невиробничих фондів)</t>
  </si>
  <si>
    <t>матеріальні витрати на ремонт невиробничих фондів</t>
  </si>
  <si>
    <t>матеріальні витрати на невиробничі фонди</t>
  </si>
  <si>
    <t>податки , що сплачуються за надра та  землю під невиробничими приміщеннями (спортзал, бібліотека, профсоюзи)</t>
  </si>
  <si>
    <t>відсотки банку</t>
  </si>
  <si>
    <t>Факт минулого 2017 року</t>
  </si>
  <si>
    <t>Плановий  2019 рік (усього)</t>
  </si>
  <si>
    <t>Факт 2017року</t>
  </si>
  <si>
    <t>Плановий 2019 рік (усього)</t>
  </si>
  <si>
    <t>Прогноз на поточний 2018 рік</t>
  </si>
  <si>
    <t>План поточного 2018 року</t>
  </si>
  <si>
    <t xml:space="preserve">Плановий  2019 рік </t>
  </si>
  <si>
    <t>Плановий рік до факту 2017 року, %</t>
  </si>
  <si>
    <t>Фактичний показник 2017 року за останній звітний період</t>
  </si>
  <si>
    <t>Плановий  показник поточного 2018 року</t>
  </si>
  <si>
    <t>Плановий показник 2019 рік</t>
  </si>
  <si>
    <t xml:space="preserve">в т. ч. маржа </t>
  </si>
  <si>
    <t>виплати не працівникам підприємства (пільгові пенсії )</t>
  </si>
  <si>
    <t>адміністративно-управлінський персонал без директора</t>
  </si>
  <si>
    <t>матеріальні витрати  інші(ПММ+вугілля+канцтовари+інші)</t>
  </si>
  <si>
    <t>Очікувана заборгованість за кредитами на кінець 2019 року</t>
  </si>
  <si>
    <t>Заборгованість за кредитами на початок 2019 року</t>
  </si>
  <si>
    <t>Плановий рік на 2019 (усього)</t>
  </si>
  <si>
    <t>Позика (субкредит) МБРР на реалізацію проекту "Реконструкція мереж водовідведення, впровадження автоматизованої системи управління та будівництво очисних споруд промивних вод на Дніпровській водоочисній станції"</t>
  </si>
  <si>
    <t>Інші адмін витрати у (частка витрат) ЦХВ</t>
  </si>
  <si>
    <t xml:space="preserve">Будівництво зовнішніх мереж водопостачання в місті Черкаси та водовідведення мікрорайону "Дахнівський"  (з ПКД)
</t>
  </si>
  <si>
    <t>до фінансового плану на 2019 рік</t>
  </si>
  <si>
    <t>штрафи пені</t>
  </si>
  <si>
    <t>консультативні послуги з автоматизованого визначення вартості кошторисно-ресурсної документації</t>
  </si>
  <si>
    <t>інші витрати (послуги з повірки засобів обліку,інформаційні послуги , медогляд працівників, зв'язок)</t>
  </si>
  <si>
    <t xml:space="preserve"> З метою вирішення питання щодо погашення субкредиту ,  до НКРЕКП надано розрахунки тарифів на водопостачання і водовідведення на 2019 рік.
2. Повернення основної суми субкредиту за другим субкредитуванням на  реалізацію проекту "Реконструкція мереж водовідведення, впровадження автоматизованої системи управління та будівництво очисних споруд промивних вод на Дніпровській водоочисній станції" розпочнеться з 2019року і підлягає поверненню основної суми субкредиту в розмірі 795,943 тис.дол. США, ( згідно умов договору), або 24276,2615тис.грн.за курсом 30,5грн. за дол. США."</t>
  </si>
  <si>
    <t>станом на 21.09.2018 -                                6272,2 тис.дол.США</t>
  </si>
  <si>
    <t>станом на 21.09.2018 - 2567,0 тис.дол.США</t>
  </si>
  <si>
    <t>Директор підприємства</t>
  </si>
  <si>
    <t>Факт  2017 року</t>
  </si>
  <si>
    <t>С.В.Лісковець</t>
  </si>
  <si>
    <r>
      <t>Керівник</t>
    </r>
    <r>
      <rPr>
        <sz val="14"/>
        <rFont val="Times New Roman"/>
        <family val="1"/>
        <charset val="204"/>
      </rPr>
      <t xml:space="preserve">  </t>
    </r>
    <r>
      <rPr>
        <u/>
        <sz val="14"/>
        <rFont val="Times New Roman"/>
        <family val="1"/>
        <charset val="204"/>
      </rPr>
      <t>В.О.Директора підприємства</t>
    </r>
  </si>
  <si>
    <t>Фактичний показник поточного 2018 року за І півріччя</t>
  </si>
  <si>
    <r>
      <t>Керівник</t>
    </r>
    <r>
      <rPr>
        <sz val="14"/>
        <rFont val="Times New Roman"/>
        <family val="1"/>
        <charset val="204"/>
      </rPr>
      <t xml:space="preserve">  </t>
    </r>
    <r>
      <rPr>
        <u/>
        <sz val="14"/>
        <rFont val="Times New Roman"/>
        <family val="1"/>
        <charset val="204"/>
      </rPr>
      <t>Директор  підприємства</t>
    </r>
  </si>
  <si>
    <t xml:space="preserve">Фінансова підтримка КП «Черкасиводоканал» на відшкодування поточних витрат, які виникають у процесі господарської діяльності та входять до собівартості реалізованих підприємством послуг, з урахуванням нарахованих зобовязань по сплаті основної суми субкредиту  </t>
  </si>
  <si>
    <t>Затверджено рішенням виконавчого комітету Черкаської міської ради від 26.12.2018№1265</t>
  </si>
  <si>
    <t>Факт 2018 року</t>
  </si>
  <si>
    <t>Порівняльна таблиця до Проекту змін до фінансового плану комунального підприємства "Черкасиводоканал" Черкаської міської ради на 2019 рік</t>
  </si>
  <si>
    <t xml:space="preserve">субвенція з державного бюджету на погашення розривів в тарифах з централізованого водопостачання і водовідведення </t>
  </si>
  <si>
    <t>Фін. підтримка КП «Черкасиводоканал» на погаш. заборгов.по гарантійним зобов'язанням перед ЧМР згідно дог. про погаш. заборг. на виконання гарантійних зобов'язань від 20.07.2015 у зв'язку з виконанням зобов'язань за Гарантією ЧМР від 10.09.2009 № 2 до дог.у про субкредитування від 29.12.2009р. № 28010-02/144, укладеному в рамках впровадження Проекту розв. міської інфрастр. (Угода про позику між Україною та МБРР від 26.05.2008 № 4869-UA) між МФУ, Міністерством ЖКГ України та КП "Черкасиводоканал"</t>
  </si>
  <si>
    <t>Плановий 2019 рік</t>
  </si>
  <si>
    <t>Факт  2018 року</t>
  </si>
  <si>
    <t>зобов'язання по обслуговуванню кредиту МБРР,тис.грн</t>
  </si>
  <si>
    <t>С.В. Овчаренко</t>
  </si>
  <si>
    <t>(ініціали, прізвище)</t>
  </si>
  <si>
    <t xml:space="preserve">        </t>
  </si>
  <si>
    <r>
      <t>Керівник</t>
    </r>
    <r>
      <rPr>
        <sz val="14"/>
        <rFont val="Times New Roman"/>
        <family val="1"/>
        <charset val="204"/>
      </rPr>
      <t xml:space="preserve">  </t>
    </r>
    <r>
      <rPr>
        <u/>
        <sz val="14"/>
        <rFont val="Times New Roman"/>
        <family val="1"/>
        <charset val="204"/>
      </rPr>
      <t>Директор підприємства</t>
    </r>
  </si>
  <si>
    <t>2018-2020</t>
  </si>
  <si>
    <t>10873,72635 тис.дол.США</t>
  </si>
  <si>
    <t>12339,7725 тис.дол.США</t>
  </si>
  <si>
    <t>Примітка  1.За планом повернення позики ( субкредиту) МБРР  на реалізацію проекту Модернізація водопровідних та каналізаційних насосних станцій   підлягає поверненню  у 2019 році основної суми субкредиту в розмірі  836,3тис.дол.США, або 25507,2тис.грн.за курсом 30,5грн. за дол.  Джерелом сплати основної суми субкредиту є прибуток. Фінансовим планом на 2019 рік  передбачається отримання  збитку в розмірі 4412,2тис. грн. відповідно сплату основної суми субкредиту планується в межах очікуваного прибутку, який отримаємо при затвердженні нового тарифу на 2019 рік.</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</si>
</sst>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_-* #,##0.00_₴_-;\-* #,##0.00_₴_-;_-* &quot;-&quot;??_₴_-;_-@_-"/>
    <numFmt numFmtId="165" formatCode="#,##0&quot;р.&quot;;[Red]\-#,##0&quot;р.&quot;"/>
    <numFmt numFmtId="166" formatCode="#,##0.00&quot;р.&quot;;\-#,##0.00&quot;р.&quot;"/>
    <numFmt numFmtId="167" formatCode="_-* #,##0.00&quot;р.&quot;_-;\-* #,##0.00&quot;р.&quot;_-;_-* &quot;-&quot;??&quot;р.&quot;_-;_-@_-"/>
    <numFmt numFmtId="168" formatCode="_-* #,##0.00_р_._-;\-* #,##0.00_р_._-;_-* &quot;-&quot;??_р_._-;_-@_-"/>
    <numFmt numFmtId="169" formatCode="_-* #,##0.00\ _г_р_н_._-;\-* #,##0.00\ _г_р_н_._-;_-* &quot;-&quot;??\ _г_р_н_._-;_-@_-"/>
    <numFmt numFmtId="170" formatCode="0.0"/>
    <numFmt numFmtId="171" formatCode="#,##0.0"/>
    <numFmt numFmtId="172" formatCode="###\ ##0.000"/>
    <numFmt numFmtId="173" formatCode="_(&quot;$&quot;* #,##0.00_);_(&quot;$&quot;* \(#,##0.00\);_(&quot;$&quot;* &quot;-&quot;??_);_(@_)"/>
    <numFmt numFmtId="174" formatCode="_(* #,##0_);_(* \(#,##0\);_(* &quot;-&quot;_);_(@_)"/>
    <numFmt numFmtId="175" formatCode="_(* #,##0.00_);_(* \(#,##0.00\);_(* &quot;-&quot;??_);_(@_)"/>
    <numFmt numFmtId="176" formatCode="#,##0.0_ ;[Red]\-#,##0.0\ "/>
    <numFmt numFmtId="177" formatCode="0.0;\(0.0\);\ ;\-"/>
    <numFmt numFmtId="178" formatCode="dd\.mm\.yyyy;@"/>
    <numFmt numFmtId="179" formatCode="0.0%"/>
    <numFmt numFmtId="180" formatCode="0.00000"/>
    <numFmt numFmtId="183" formatCode="#,##0.000"/>
    <numFmt numFmtId="196" formatCode="_-* #,##0.00&quot;р.&quot;_-;\-* #,##0.00&quot;р.&quot;_-;_-* \-??&quot;р.&quot;_-;_-@_-"/>
    <numFmt numFmtId="197" formatCode="_-* #,##0.00_р_._-;\-* #,##0.00_р_._-;_-* \-??_р_._-;_-@_-"/>
  </numFmts>
  <fonts count="92">
    <font>
      <sz val="10"/>
      <name val="Arial Cyr"/>
      <charset val="204"/>
    </font>
    <font>
      <sz val="11"/>
      <color indexed="8"/>
      <name val="Calibri"/>
      <family val="2"/>
      <charset val="204"/>
    </font>
    <font>
      <sz val="10"/>
      <name val="Arial Cyr"/>
      <charset val="204"/>
    </font>
    <font>
      <sz val="8"/>
      <name val="Arial Cyr"/>
      <charset val="204"/>
    </font>
    <font>
      <b/>
      <sz val="14"/>
      <name val="Times New Roman"/>
      <family val="1"/>
      <charset val="204"/>
    </font>
    <font>
      <sz val="14"/>
      <name val="Times New Roman"/>
      <family val="1"/>
      <charset val="204"/>
    </font>
    <font>
      <i/>
      <sz val="14"/>
      <name val="Times New Roman"/>
      <family val="1"/>
      <charset val="204"/>
    </font>
    <font>
      <sz val="13"/>
      <name val="Times New Roman"/>
      <family val="1"/>
      <charset val="204"/>
    </font>
    <font>
      <b/>
      <sz val="13"/>
      <name val="Times New Roman"/>
      <family val="1"/>
      <charset val="204"/>
    </font>
    <font>
      <sz val="12"/>
      <name val="Times New Roman"/>
      <family val="1"/>
      <charset val="204"/>
    </font>
    <font>
      <sz val="8"/>
      <name val="Arial"/>
      <family val="2"/>
    </font>
    <font>
      <sz val="10"/>
      <name val="Arial"/>
      <family val="2"/>
      <charset val="204"/>
    </font>
    <font>
      <sz val="10"/>
      <name val="Arial Cyr"/>
      <family val="2"/>
      <charset val="204"/>
    </font>
    <font>
      <sz val="14"/>
      <name val="Arial Cyr"/>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Helv"/>
      <charset val="204"/>
    </font>
    <font>
      <sz val="11"/>
      <color indexed="8"/>
      <name val="Arial Cyr"/>
      <family val="2"/>
      <charset val="204"/>
    </font>
    <font>
      <sz val="11"/>
      <color indexed="9"/>
      <name val="Arial Cyr"/>
      <family val="2"/>
      <charset val="204"/>
    </font>
    <font>
      <b/>
      <sz val="12"/>
      <name val="Arial"/>
      <family val="2"/>
      <charset val="204"/>
    </font>
    <font>
      <sz val="10"/>
      <name val="FreeSet"/>
      <family val="2"/>
    </font>
    <font>
      <u/>
      <sz val="10"/>
      <color indexed="12"/>
      <name val="Arial"/>
      <family val="2"/>
      <charset val="204"/>
    </font>
    <font>
      <b/>
      <sz val="14"/>
      <name val="Arial"/>
      <family val="2"/>
      <charset val="204"/>
    </font>
    <font>
      <b/>
      <sz val="12"/>
      <color indexed="9"/>
      <name val="Arial"/>
      <family val="2"/>
      <charset val="204"/>
    </font>
    <font>
      <b/>
      <i/>
      <sz val="14"/>
      <name val="Arial"/>
      <family val="2"/>
      <charset val="204"/>
    </font>
    <font>
      <b/>
      <i/>
      <sz val="14"/>
      <color indexed="9"/>
      <name val="Arial"/>
      <family val="2"/>
      <charset val="204"/>
    </font>
    <font>
      <b/>
      <i/>
      <sz val="12"/>
      <color indexed="9"/>
      <name val="Arial"/>
      <family val="2"/>
      <charset val="204"/>
    </font>
    <font>
      <b/>
      <sz val="11"/>
      <name val="Arial"/>
      <family val="2"/>
      <charset val="204"/>
    </font>
    <font>
      <b/>
      <sz val="11"/>
      <color indexed="9"/>
      <name val="Arial"/>
      <family val="2"/>
      <charset val="204"/>
    </font>
    <font>
      <sz val="12"/>
      <color indexed="9"/>
      <name val="Bookman Old Style"/>
      <family val="1"/>
      <charset val="204"/>
    </font>
    <font>
      <sz val="11"/>
      <name val="Arial"/>
      <family val="2"/>
      <charset val="204"/>
    </font>
    <font>
      <sz val="11"/>
      <color indexed="9"/>
      <name val="Arial"/>
      <family val="2"/>
      <charset val="204"/>
    </font>
    <font>
      <i/>
      <sz val="11"/>
      <name val="Arial"/>
      <family val="2"/>
      <charset val="204"/>
    </font>
    <font>
      <b/>
      <i/>
      <sz val="11"/>
      <color indexed="9"/>
      <name val="Arial"/>
      <family val="2"/>
      <charset val="204"/>
    </font>
    <font>
      <b/>
      <sz val="10"/>
      <name val="Arial"/>
      <family val="2"/>
      <charset val="204"/>
    </font>
    <font>
      <sz val="11"/>
      <color indexed="62"/>
      <name val="Arial Cyr"/>
      <family val="2"/>
      <charset val="204"/>
    </font>
    <font>
      <b/>
      <sz val="11"/>
      <color indexed="63"/>
      <name val="Arial Cyr"/>
      <family val="2"/>
      <charset val="204"/>
    </font>
    <font>
      <b/>
      <sz val="11"/>
      <color indexed="52"/>
      <name val="Arial Cyr"/>
      <family val="2"/>
      <charset val="204"/>
    </font>
    <font>
      <b/>
      <sz val="15"/>
      <color indexed="56"/>
      <name val="Arial Cyr"/>
      <family val="2"/>
      <charset val="204"/>
    </font>
    <font>
      <b/>
      <sz val="13"/>
      <color indexed="56"/>
      <name val="Arial Cyr"/>
      <family val="2"/>
      <charset val="204"/>
    </font>
    <font>
      <b/>
      <sz val="11"/>
      <color indexed="56"/>
      <name val="Arial Cyr"/>
      <family val="2"/>
      <charset val="204"/>
    </font>
    <font>
      <b/>
      <sz val="11"/>
      <color indexed="8"/>
      <name val="Arial Cyr"/>
      <family val="2"/>
      <charset val="204"/>
    </font>
    <font>
      <b/>
      <sz val="11"/>
      <color indexed="9"/>
      <name val="Arial Cyr"/>
      <family val="2"/>
      <charset val="204"/>
    </font>
    <font>
      <sz val="11"/>
      <color indexed="60"/>
      <name val="Arial Cyr"/>
      <family val="2"/>
      <charset val="204"/>
    </font>
    <font>
      <sz val="11"/>
      <color indexed="20"/>
      <name val="Arial Cyr"/>
      <family val="2"/>
      <charset val="204"/>
    </font>
    <font>
      <i/>
      <sz val="11"/>
      <color indexed="23"/>
      <name val="Arial Cyr"/>
      <family val="2"/>
      <charset val="204"/>
    </font>
    <font>
      <sz val="12"/>
      <name val="Arial Cyr"/>
      <family val="2"/>
      <charset val="204"/>
    </font>
    <font>
      <sz val="11"/>
      <color indexed="52"/>
      <name val="Arial Cyr"/>
      <family val="2"/>
      <charset val="204"/>
    </font>
    <font>
      <sz val="10"/>
      <name val="Helv"/>
    </font>
    <font>
      <sz val="11"/>
      <color indexed="10"/>
      <name val="Arial Cyr"/>
      <family val="2"/>
      <charset val="204"/>
    </font>
    <font>
      <sz val="12"/>
      <name val="Journal"/>
    </font>
    <font>
      <sz val="11"/>
      <color indexed="17"/>
      <name val="Arial Cyr"/>
      <family val="2"/>
      <charset val="204"/>
    </font>
    <font>
      <sz val="10"/>
      <name val="Tahoma"/>
      <family val="2"/>
      <charset val="204"/>
    </font>
    <font>
      <sz val="10"/>
      <name val="Petersburg"/>
    </font>
    <font>
      <b/>
      <i/>
      <sz val="14"/>
      <name val="Times New Roman"/>
      <family val="1"/>
      <charset val="204"/>
    </font>
    <font>
      <sz val="11"/>
      <name val="Times New Roman"/>
      <family val="1"/>
      <charset val="204"/>
    </font>
    <font>
      <b/>
      <sz val="12"/>
      <name val="Times New Roman"/>
      <family val="1"/>
      <charset val="204"/>
    </font>
    <font>
      <b/>
      <i/>
      <sz val="10"/>
      <name val="Times New Roman"/>
      <family val="1"/>
      <charset val="204"/>
    </font>
    <font>
      <b/>
      <u/>
      <sz val="14"/>
      <name val="Times New Roman"/>
      <family val="1"/>
      <charset val="204"/>
    </font>
    <font>
      <u/>
      <sz val="14"/>
      <name val="Times New Roman"/>
      <family val="1"/>
      <charset val="204"/>
    </font>
    <font>
      <i/>
      <sz val="10"/>
      <name val="Times New Roman"/>
      <family val="1"/>
      <charset val="204"/>
    </font>
    <font>
      <b/>
      <sz val="10"/>
      <name val="Arial Cyr"/>
      <charset val="204"/>
    </font>
    <font>
      <sz val="10"/>
      <name val="Times New Roman"/>
      <family val="1"/>
      <charset val="204"/>
    </font>
    <font>
      <b/>
      <i/>
      <sz val="13"/>
      <name val="Times New Roman"/>
      <family val="1"/>
      <charset val="204"/>
    </font>
    <font>
      <b/>
      <sz val="9"/>
      <name val="Times New Roman"/>
      <family val="1"/>
      <charset val="204"/>
    </font>
    <font>
      <sz val="9"/>
      <color indexed="81"/>
      <name val="Tahoma"/>
      <family val="2"/>
      <charset val="204"/>
    </font>
    <font>
      <b/>
      <sz val="9"/>
      <color indexed="81"/>
      <name val="Tahoma"/>
      <family val="2"/>
      <charset val="204"/>
    </font>
    <font>
      <i/>
      <sz val="13"/>
      <name val="Times New Roman"/>
      <family val="1"/>
      <charset val="204"/>
    </font>
    <font>
      <sz val="12"/>
      <color indexed="81"/>
      <name val="Tahoma"/>
      <family val="2"/>
      <charset val="204"/>
    </font>
    <font>
      <b/>
      <i/>
      <sz val="12"/>
      <color indexed="81"/>
      <name val="Tahoma"/>
      <family val="2"/>
      <charset val="204"/>
    </font>
    <font>
      <sz val="10"/>
      <color indexed="81"/>
      <name val="Tahoma"/>
      <family val="2"/>
      <charset val="204"/>
    </font>
    <font>
      <b/>
      <sz val="10"/>
      <color indexed="81"/>
      <name val="Tahoma"/>
      <family val="2"/>
      <charset val="204"/>
    </font>
    <font>
      <sz val="11"/>
      <color theme="1"/>
      <name val="Calibri"/>
      <family val="2"/>
      <charset val="204"/>
      <scheme val="minor"/>
    </font>
    <font>
      <sz val="11"/>
      <color rgb="FF000000"/>
      <name val="Calibri"/>
      <family val="2"/>
      <charset val="204"/>
    </font>
    <font>
      <sz val="14"/>
      <color theme="0"/>
      <name val="Times New Roman"/>
      <family val="1"/>
      <charset val="204"/>
    </font>
    <font>
      <sz val="10"/>
      <color indexed="8"/>
      <name val="Arial"/>
      <family val="2"/>
      <charset val="204"/>
    </font>
    <font>
      <b/>
      <sz val="14"/>
      <color theme="0"/>
      <name val="Times New Roman"/>
      <family val="1"/>
      <charset val="204"/>
    </font>
    <font>
      <u/>
      <sz val="10"/>
      <name val="Arial Cyr"/>
      <charset val="204"/>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3"/>
      </patternFill>
    </fill>
    <fill>
      <patternFill patternType="solid">
        <fgColor indexed="44"/>
        <bgColor indexed="64"/>
      </patternFill>
    </fill>
    <fill>
      <patternFill patternType="solid">
        <fgColor indexed="26"/>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theme="6" tint="0.59999389629810485"/>
        <bgColor indexed="64"/>
      </patternFill>
    </fill>
    <fill>
      <patternFill patternType="solid">
        <fgColor rgb="FFFFFF00"/>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solid">
        <fgColor rgb="FFCC9900"/>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double">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bottom/>
      <diagonal/>
    </border>
    <border>
      <left style="thin">
        <color indexed="8"/>
      </left>
      <right style="thin">
        <color indexed="8"/>
      </right>
      <top style="thin">
        <color indexed="8"/>
      </top>
      <bottom/>
      <diagonal/>
    </border>
    <border>
      <left style="thin">
        <color indexed="64"/>
      </left>
      <right/>
      <top/>
      <bottom style="thin">
        <color indexed="64"/>
      </bottom>
      <diagonal/>
    </border>
    <border>
      <left/>
      <right/>
      <top style="thin">
        <color indexed="64"/>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s>
  <cellStyleXfs count="375">
    <xf numFmtId="0" fontId="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1" fillId="2" borderId="0" applyNumberFormat="0" applyBorder="0" applyAlignment="0" applyProtection="0"/>
    <xf numFmtId="0" fontId="1" fillId="2" borderId="0" applyNumberFormat="0" applyBorder="0" applyAlignment="0" applyProtection="0"/>
    <xf numFmtId="0" fontId="31" fillId="3" borderId="0" applyNumberFormat="0" applyBorder="0" applyAlignment="0" applyProtection="0"/>
    <xf numFmtId="0" fontId="1" fillId="3" borderId="0" applyNumberFormat="0" applyBorder="0" applyAlignment="0" applyProtection="0"/>
    <xf numFmtId="0" fontId="31" fillId="4" borderId="0" applyNumberFormat="0" applyBorder="0" applyAlignment="0" applyProtection="0"/>
    <xf numFmtId="0" fontId="1" fillId="4" borderId="0" applyNumberFormat="0" applyBorder="0" applyAlignment="0" applyProtection="0"/>
    <xf numFmtId="0" fontId="31" fillId="5" borderId="0" applyNumberFormat="0" applyBorder="0" applyAlignment="0" applyProtection="0"/>
    <xf numFmtId="0" fontId="1" fillId="5" borderId="0" applyNumberFormat="0" applyBorder="0" applyAlignment="0" applyProtection="0"/>
    <xf numFmtId="0" fontId="31" fillId="6" borderId="0" applyNumberFormat="0" applyBorder="0" applyAlignment="0" applyProtection="0"/>
    <xf numFmtId="0" fontId="1" fillId="6" borderId="0" applyNumberFormat="0" applyBorder="0" applyAlignment="0" applyProtection="0"/>
    <xf numFmtId="0" fontId="3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1" fillId="8" borderId="0" applyNumberFormat="0" applyBorder="0" applyAlignment="0" applyProtection="0"/>
    <xf numFmtId="0" fontId="1" fillId="8" borderId="0" applyNumberFormat="0" applyBorder="0" applyAlignment="0" applyProtection="0"/>
    <xf numFmtId="0" fontId="31" fillId="9" borderId="0" applyNumberFormat="0" applyBorder="0" applyAlignment="0" applyProtection="0"/>
    <xf numFmtId="0" fontId="1" fillId="9" borderId="0" applyNumberFormat="0" applyBorder="0" applyAlignment="0" applyProtection="0"/>
    <xf numFmtId="0" fontId="31" fillId="10" borderId="0" applyNumberFormat="0" applyBorder="0" applyAlignment="0" applyProtection="0"/>
    <xf numFmtId="0" fontId="1" fillId="10" borderId="0" applyNumberFormat="0" applyBorder="0" applyAlignment="0" applyProtection="0"/>
    <xf numFmtId="0" fontId="31" fillId="5" borderId="0" applyNumberFormat="0" applyBorder="0" applyAlignment="0" applyProtection="0"/>
    <xf numFmtId="0" fontId="1" fillId="5" borderId="0" applyNumberFormat="0" applyBorder="0" applyAlignment="0" applyProtection="0"/>
    <xf numFmtId="0" fontId="31" fillId="8" borderId="0" applyNumberFormat="0" applyBorder="0" applyAlignment="0" applyProtection="0"/>
    <xf numFmtId="0" fontId="1" fillId="8" borderId="0" applyNumberFormat="0" applyBorder="0" applyAlignment="0" applyProtection="0"/>
    <xf numFmtId="0" fontId="31" fillId="11"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32" fillId="12" borderId="0" applyNumberFormat="0" applyBorder="0" applyAlignment="0" applyProtection="0"/>
    <xf numFmtId="0" fontId="14" fillId="12" borderId="0" applyNumberFormat="0" applyBorder="0" applyAlignment="0" applyProtection="0"/>
    <xf numFmtId="0" fontId="32" fillId="9" borderId="0" applyNumberFormat="0" applyBorder="0" applyAlignment="0" applyProtection="0"/>
    <xf numFmtId="0" fontId="14" fillId="9" borderId="0" applyNumberFormat="0" applyBorder="0" applyAlignment="0" applyProtection="0"/>
    <xf numFmtId="0" fontId="32" fillId="10" borderId="0" applyNumberFormat="0" applyBorder="0" applyAlignment="0" applyProtection="0"/>
    <xf numFmtId="0" fontId="14" fillId="10" borderId="0" applyNumberFormat="0" applyBorder="0" applyAlignment="0" applyProtection="0"/>
    <xf numFmtId="0" fontId="32" fillId="13" borderId="0" applyNumberFormat="0" applyBorder="0" applyAlignment="0" applyProtection="0"/>
    <xf numFmtId="0" fontId="14" fillId="13" borderId="0" applyNumberFormat="0" applyBorder="0" applyAlignment="0" applyProtection="0"/>
    <xf numFmtId="0" fontId="32" fillId="14" borderId="0" applyNumberFormat="0" applyBorder="0" applyAlignment="0" applyProtection="0"/>
    <xf numFmtId="0" fontId="14" fillId="14" borderId="0" applyNumberFormat="0" applyBorder="0" applyAlignment="0" applyProtection="0"/>
    <xf numFmtId="0" fontId="32"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25" fillId="3" borderId="0" applyNumberFormat="0" applyBorder="0" applyAlignment="0" applyProtection="0"/>
    <xf numFmtId="0" fontId="17" fillId="20" borderId="1" applyNumberFormat="0" applyAlignment="0" applyProtection="0"/>
    <xf numFmtId="0" fontId="22" fillId="21" borderId="2" applyNumberFormat="0" applyAlignment="0" applyProtection="0"/>
    <xf numFmtId="49" fontId="33" fillId="0" borderId="3">
      <alignment horizontal="center" vertical="center"/>
      <protection locked="0"/>
    </xf>
    <xf numFmtId="49" fontId="33" fillId="0" borderId="3">
      <alignment horizontal="center" vertical="center"/>
      <protection locked="0"/>
    </xf>
    <xf numFmtId="49" fontId="33" fillId="0" borderId="3">
      <alignment horizontal="center" vertical="center"/>
      <protection locked="0"/>
    </xf>
    <xf numFmtId="49" fontId="33" fillId="0" borderId="3">
      <alignment horizontal="center" vertical="center"/>
      <protection locked="0"/>
    </xf>
    <xf numFmtId="49" fontId="33" fillId="0" borderId="3">
      <alignment horizontal="center" vertical="center"/>
      <protection locked="0"/>
    </xf>
    <xf numFmtId="49" fontId="33" fillId="0" borderId="3">
      <alignment horizontal="center" vertical="center"/>
      <protection locked="0"/>
    </xf>
    <xf numFmtId="49" fontId="33" fillId="0" borderId="3">
      <alignment horizontal="center" vertical="center"/>
      <protection locked="0"/>
    </xf>
    <xf numFmtId="49" fontId="33" fillId="0" borderId="3">
      <alignment horizontal="center" vertical="center"/>
      <protection locked="0"/>
    </xf>
    <xf numFmtId="49" fontId="33" fillId="0" borderId="3">
      <alignment horizontal="center" vertical="center"/>
      <protection locked="0"/>
    </xf>
    <xf numFmtId="49" fontId="33" fillId="0" borderId="3">
      <alignment horizontal="center" vertical="center"/>
      <protection locked="0"/>
    </xf>
    <xf numFmtId="49" fontId="33" fillId="0" borderId="3">
      <alignment horizontal="center" vertical="center"/>
      <protection locked="0"/>
    </xf>
    <xf numFmtId="49" fontId="33" fillId="0" borderId="3">
      <alignment horizontal="center" vertical="center"/>
      <protection locked="0"/>
    </xf>
    <xf numFmtId="49" fontId="33" fillId="0" borderId="3">
      <alignment horizontal="center" vertical="center"/>
      <protection locked="0"/>
    </xf>
    <xf numFmtId="169" fontId="11" fillId="0" borderId="0" applyFont="0" applyFill="0" applyBorder="0" applyAlignment="0" applyProtection="0"/>
    <xf numFmtId="49" fontId="11" fillId="0" borderId="3">
      <alignment horizontal="left" vertical="center"/>
      <protection locked="0"/>
    </xf>
    <xf numFmtId="49" fontId="11" fillId="0" borderId="3">
      <alignment horizontal="left" vertical="center"/>
      <protection locked="0"/>
    </xf>
    <xf numFmtId="49" fontId="11" fillId="0" borderId="3">
      <alignment horizontal="left" vertical="center"/>
      <protection locked="0"/>
    </xf>
    <xf numFmtId="49" fontId="11" fillId="0" borderId="3">
      <alignment horizontal="left" vertical="center"/>
      <protection locked="0"/>
    </xf>
    <xf numFmtId="49" fontId="11" fillId="0" borderId="3">
      <alignment horizontal="left" vertical="center"/>
      <protection locked="0"/>
    </xf>
    <xf numFmtId="49" fontId="11" fillId="0" borderId="3">
      <alignment horizontal="left" vertical="center"/>
      <protection locked="0"/>
    </xf>
    <xf numFmtId="49" fontId="11" fillId="0" borderId="3">
      <alignment horizontal="left" vertical="center"/>
      <protection locked="0"/>
    </xf>
    <xf numFmtId="49" fontId="11" fillId="0" borderId="3">
      <alignment horizontal="left" vertical="center"/>
      <protection locked="0"/>
    </xf>
    <xf numFmtId="49" fontId="11" fillId="0" borderId="3">
      <alignment horizontal="left" vertical="center"/>
      <protection locked="0"/>
    </xf>
    <xf numFmtId="49" fontId="11" fillId="0" borderId="3">
      <alignment horizontal="left" vertical="center"/>
      <protection locked="0"/>
    </xf>
    <xf numFmtId="49" fontId="11" fillId="0" borderId="3">
      <alignment horizontal="left" vertical="center"/>
      <protection locked="0"/>
    </xf>
    <xf numFmtId="49" fontId="11" fillId="0" borderId="3">
      <alignment horizontal="left" vertical="center"/>
      <protection locked="0"/>
    </xf>
    <xf numFmtId="49" fontId="11" fillId="0" borderId="3">
      <alignment horizontal="left" vertical="center"/>
      <protection locked="0"/>
    </xf>
    <xf numFmtId="49" fontId="11" fillId="0" borderId="3">
      <alignment horizontal="left" vertical="center"/>
      <protection locked="0"/>
    </xf>
    <xf numFmtId="49" fontId="11" fillId="0" borderId="3">
      <alignment horizontal="left" vertical="center"/>
      <protection locked="0"/>
    </xf>
    <xf numFmtId="49" fontId="11" fillId="0" borderId="3">
      <alignment horizontal="left" vertical="center"/>
      <protection locked="0"/>
    </xf>
    <xf numFmtId="49" fontId="11" fillId="0" borderId="3">
      <alignment horizontal="left" vertical="center"/>
      <protection locked="0"/>
    </xf>
    <xf numFmtId="0" fontId="26" fillId="0" borderId="0" applyNumberFormat="0" applyFill="0" applyBorder="0" applyAlignment="0" applyProtection="0"/>
    <xf numFmtId="172" fontId="34" fillId="0" borderId="0" applyAlignment="0">
      <alignment wrapText="1"/>
    </xf>
    <xf numFmtId="0" fontId="29" fillId="4" borderId="0" applyNumberFormat="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35" fillId="0" borderId="0" applyNumberFormat="0" applyFill="0" applyBorder="0" applyAlignment="0" applyProtection="0">
      <alignment vertical="top"/>
      <protection locked="0"/>
    </xf>
    <xf numFmtId="0" fontId="2" fillId="0" borderId="0"/>
    <xf numFmtId="0" fontId="15" fillId="7" borderId="1" applyNumberFormat="0" applyAlignment="0" applyProtection="0"/>
    <xf numFmtId="49" fontId="11" fillId="0" borderId="0" applyNumberFormat="0" applyFont="0" applyAlignment="0">
      <alignment vertical="top" wrapText="1"/>
      <protection locked="0"/>
    </xf>
    <xf numFmtId="49" fontId="11" fillId="0" borderId="0" applyNumberFormat="0" applyFont="0" applyAlignment="0">
      <alignment vertical="top" wrapText="1"/>
    </xf>
    <xf numFmtId="49" fontId="11" fillId="0" borderId="0" applyNumberFormat="0" applyFont="0" applyAlignment="0">
      <alignment vertical="top" wrapText="1"/>
    </xf>
    <xf numFmtId="49" fontId="11" fillId="0" borderId="0" applyNumberFormat="0" applyFont="0" applyAlignment="0">
      <alignment vertical="top" wrapText="1"/>
      <protection locked="0"/>
    </xf>
    <xf numFmtId="49" fontId="11" fillId="0" borderId="0" applyNumberFormat="0" applyFont="0" applyAlignment="0">
      <alignment vertical="top" wrapText="1"/>
    </xf>
    <xf numFmtId="49" fontId="11" fillId="0" borderId="0" applyNumberFormat="0" applyFont="0" applyAlignment="0">
      <alignment vertical="top" wrapText="1"/>
      <protection locked="0"/>
    </xf>
    <xf numFmtId="49" fontId="11" fillId="0" borderId="0" applyNumberFormat="0" applyFont="0" applyAlignment="0">
      <alignment vertical="top" wrapText="1"/>
    </xf>
    <xf numFmtId="49" fontId="11" fillId="0" borderId="0" applyNumberFormat="0" applyFont="0" applyAlignment="0">
      <alignment vertical="top" wrapText="1"/>
      <protection locked="0"/>
    </xf>
    <xf numFmtId="49" fontId="11" fillId="0" borderId="0" applyNumberFormat="0" applyFont="0" applyAlignment="0">
      <alignment vertical="top" wrapText="1"/>
      <protection locked="0"/>
    </xf>
    <xf numFmtId="49" fontId="11" fillId="0" borderId="0" applyNumberFormat="0" applyFont="0" applyAlignment="0">
      <alignment vertical="top" wrapText="1"/>
      <protection locked="0"/>
    </xf>
    <xf numFmtId="49" fontId="11" fillId="0" borderId="0" applyNumberFormat="0" applyFont="0" applyAlignment="0">
      <alignment vertical="top" wrapText="1"/>
      <protection locked="0"/>
    </xf>
    <xf numFmtId="49" fontId="11" fillId="0" borderId="0" applyNumberFormat="0" applyFont="0" applyAlignment="0">
      <alignment vertical="top" wrapText="1"/>
      <protection locked="0"/>
    </xf>
    <xf numFmtId="49" fontId="11" fillId="0" borderId="0" applyNumberFormat="0" applyFont="0" applyAlignment="0">
      <alignment vertical="top" wrapText="1"/>
      <protection locked="0"/>
    </xf>
    <xf numFmtId="49" fontId="11" fillId="0" borderId="0" applyNumberFormat="0" applyFont="0" applyAlignment="0">
      <alignment vertical="top" wrapText="1"/>
      <protection locked="0"/>
    </xf>
    <xf numFmtId="49" fontId="11" fillId="0" borderId="0" applyNumberFormat="0" applyFont="0" applyAlignment="0">
      <alignment vertical="top" wrapText="1"/>
      <protection locked="0"/>
    </xf>
    <xf numFmtId="49" fontId="11" fillId="0" borderId="0" applyNumberFormat="0" applyFont="0" applyAlignment="0">
      <alignment vertical="top" wrapText="1"/>
      <protection locked="0"/>
    </xf>
    <xf numFmtId="49" fontId="11" fillId="0" borderId="0" applyNumberFormat="0" applyFont="0" applyAlignment="0">
      <alignment vertical="top" wrapText="1"/>
      <protection locked="0"/>
    </xf>
    <xf numFmtId="49" fontId="11" fillId="0" borderId="0" applyNumberFormat="0" applyFont="0" applyAlignment="0">
      <alignment vertical="top" wrapText="1"/>
      <protection locked="0"/>
    </xf>
    <xf numFmtId="49" fontId="11" fillId="0" borderId="0" applyNumberFormat="0" applyFont="0" applyAlignment="0">
      <alignment vertical="top" wrapText="1"/>
      <protection locked="0"/>
    </xf>
    <xf numFmtId="49" fontId="11" fillId="0" borderId="0" applyNumberFormat="0" applyFont="0" applyAlignment="0">
      <alignment vertical="top" wrapText="1"/>
      <protection locked="0"/>
    </xf>
    <xf numFmtId="49" fontId="36" fillId="22" borderId="7">
      <alignment horizontal="left" vertical="center"/>
      <protection locked="0"/>
    </xf>
    <xf numFmtId="49" fontId="36" fillId="22" borderId="7">
      <alignment horizontal="left" vertical="center"/>
    </xf>
    <xf numFmtId="4" fontId="36" fillId="22" borderId="7">
      <alignment horizontal="right" vertical="center"/>
      <protection locked="0"/>
    </xf>
    <xf numFmtId="4" fontId="36" fillId="22" borderId="7">
      <alignment horizontal="right" vertical="center"/>
    </xf>
    <xf numFmtId="4" fontId="37" fillId="22" borderId="7">
      <alignment horizontal="right" vertical="center"/>
      <protection locked="0"/>
    </xf>
    <xf numFmtId="49" fontId="38" fillId="22" borderId="3">
      <alignment horizontal="left" vertical="center"/>
      <protection locked="0"/>
    </xf>
    <xf numFmtId="49" fontId="38" fillId="22" borderId="3">
      <alignment horizontal="left" vertical="center"/>
    </xf>
    <xf numFmtId="49" fontId="39" fillId="22" borderId="3">
      <alignment horizontal="left" vertical="center"/>
      <protection locked="0"/>
    </xf>
    <xf numFmtId="49" fontId="39" fillId="22" borderId="3">
      <alignment horizontal="left" vertical="center"/>
    </xf>
    <xf numFmtId="4" fontId="38" fillId="22" borderId="3">
      <alignment horizontal="right" vertical="center"/>
      <protection locked="0"/>
    </xf>
    <xf numFmtId="4" fontId="38" fillId="22" borderId="3">
      <alignment horizontal="right" vertical="center"/>
    </xf>
    <xf numFmtId="4" fontId="40" fillId="22" borderId="3">
      <alignment horizontal="right" vertical="center"/>
      <protection locked="0"/>
    </xf>
    <xf numFmtId="49" fontId="33" fillId="22" borderId="3">
      <alignment horizontal="left" vertical="center"/>
      <protection locked="0"/>
    </xf>
    <xf numFmtId="49" fontId="33" fillId="22" borderId="3">
      <alignment horizontal="left" vertical="center"/>
      <protection locked="0"/>
    </xf>
    <xf numFmtId="49" fontId="33" fillId="22" borderId="3">
      <alignment horizontal="left" vertical="center"/>
    </xf>
    <xf numFmtId="49" fontId="33" fillId="22" borderId="3">
      <alignment horizontal="left" vertical="center"/>
    </xf>
    <xf numFmtId="49" fontId="37" fillId="22" borderId="3">
      <alignment horizontal="left" vertical="center"/>
      <protection locked="0"/>
    </xf>
    <xf numFmtId="49" fontId="37" fillId="22" borderId="3">
      <alignment horizontal="left" vertical="center"/>
    </xf>
    <xf numFmtId="4" fontId="33" fillId="22" borderId="3">
      <alignment horizontal="right" vertical="center"/>
      <protection locked="0"/>
    </xf>
    <xf numFmtId="4" fontId="33" fillId="22" borderId="3">
      <alignment horizontal="right" vertical="center"/>
      <protection locked="0"/>
    </xf>
    <xf numFmtId="4" fontId="33" fillId="22" borderId="3">
      <alignment horizontal="right" vertical="center"/>
    </xf>
    <xf numFmtId="4" fontId="33" fillId="22" borderId="3">
      <alignment horizontal="right" vertical="center"/>
    </xf>
    <xf numFmtId="4" fontId="37" fillId="22" borderId="3">
      <alignment horizontal="right" vertical="center"/>
      <protection locked="0"/>
    </xf>
    <xf numFmtId="49" fontId="41" fillId="22" borderId="3">
      <alignment horizontal="left" vertical="center"/>
      <protection locked="0"/>
    </xf>
    <xf numFmtId="49" fontId="41" fillId="22" borderId="3">
      <alignment horizontal="left" vertical="center"/>
    </xf>
    <xf numFmtId="49" fontId="42" fillId="22" borderId="3">
      <alignment horizontal="left" vertical="center"/>
      <protection locked="0"/>
    </xf>
    <xf numFmtId="49" fontId="42" fillId="22" borderId="3">
      <alignment horizontal="left" vertical="center"/>
    </xf>
    <xf numFmtId="4" fontId="41" fillId="22" borderId="3">
      <alignment horizontal="right" vertical="center"/>
      <protection locked="0"/>
    </xf>
    <xf numFmtId="4" fontId="41" fillId="22" borderId="3">
      <alignment horizontal="right" vertical="center"/>
    </xf>
    <xf numFmtId="4" fontId="43" fillId="22" borderId="3">
      <alignment horizontal="right" vertical="center"/>
      <protection locked="0"/>
    </xf>
    <xf numFmtId="49" fontId="44" fillId="0" borderId="3">
      <alignment horizontal="left" vertical="center"/>
      <protection locked="0"/>
    </xf>
    <xf numFmtId="49" fontId="44" fillId="0" borderId="3">
      <alignment horizontal="left" vertical="center"/>
    </xf>
    <xf numFmtId="49" fontId="45" fillId="0" borderId="3">
      <alignment horizontal="left" vertical="center"/>
      <protection locked="0"/>
    </xf>
    <xf numFmtId="49" fontId="45" fillId="0" borderId="3">
      <alignment horizontal="left" vertical="center"/>
    </xf>
    <xf numFmtId="4" fontId="44" fillId="0" borderId="3">
      <alignment horizontal="right" vertical="center"/>
      <protection locked="0"/>
    </xf>
    <xf numFmtId="4" fontId="44" fillId="0" borderId="3">
      <alignment horizontal="right" vertical="center"/>
    </xf>
    <xf numFmtId="4" fontId="45" fillId="0" borderId="3">
      <alignment horizontal="right" vertical="center"/>
      <protection locked="0"/>
    </xf>
    <xf numFmtId="49" fontId="46" fillId="0" borderId="3">
      <alignment horizontal="left" vertical="center"/>
      <protection locked="0"/>
    </xf>
    <xf numFmtId="49" fontId="46" fillId="0" borderId="3">
      <alignment horizontal="left" vertical="center"/>
    </xf>
    <xf numFmtId="49" fontId="47" fillId="0" borderId="3">
      <alignment horizontal="left" vertical="center"/>
      <protection locked="0"/>
    </xf>
    <xf numFmtId="49" fontId="47" fillId="0" borderId="3">
      <alignment horizontal="left" vertical="center"/>
    </xf>
    <xf numFmtId="4" fontId="46" fillId="0" borderId="3">
      <alignment horizontal="right" vertical="center"/>
      <protection locked="0"/>
    </xf>
    <xf numFmtId="4" fontId="46" fillId="0" borderId="3">
      <alignment horizontal="right" vertical="center"/>
    </xf>
    <xf numFmtId="49" fontId="44" fillId="0" borderId="3">
      <alignment horizontal="left" vertical="center"/>
      <protection locked="0"/>
    </xf>
    <xf numFmtId="49" fontId="45" fillId="0" borderId="3">
      <alignment horizontal="left" vertical="center"/>
      <protection locked="0"/>
    </xf>
    <xf numFmtId="4" fontId="44" fillId="0" borderId="3">
      <alignment horizontal="right" vertical="center"/>
      <protection locked="0"/>
    </xf>
    <xf numFmtId="0" fontId="27" fillId="0" borderId="8" applyNumberFormat="0" applyFill="0" applyAlignment="0" applyProtection="0"/>
    <xf numFmtId="0" fontId="24" fillId="23" borderId="0" applyNumberFormat="0" applyBorder="0" applyAlignment="0" applyProtection="0"/>
    <xf numFmtId="0" fontId="11" fillId="0" borderId="0"/>
    <xf numFmtId="0" fontId="11" fillId="0" borderId="0"/>
    <xf numFmtId="0" fontId="11" fillId="24" borderId="0" applyNumberFormat="0" applyFill="0" applyAlignment="0">
      <alignment horizontal="center"/>
      <protection locked="0"/>
    </xf>
    <xf numFmtId="0" fontId="2" fillId="25" borderId="9" applyNumberFormat="0" applyFont="0" applyAlignment="0" applyProtection="0"/>
    <xf numFmtId="4" fontId="48" fillId="26" borderId="3">
      <alignment horizontal="right" vertical="center"/>
      <protection locked="0"/>
    </xf>
    <xf numFmtId="4" fontId="48" fillId="27" borderId="3">
      <alignment horizontal="right" vertical="center"/>
      <protection locked="0"/>
    </xf>
    <xf numFmtId="4" fontId="48" fillId="28" borderId="3">
      <alignment horizontal="right" vertical="center"/>
      <protection locked="0"/>
    </xf>
    <xf numFmtId="0" fontId="16" fillId="20" borderId="10" applyNumberFormat="0" applyAlignment="0" applyProtection="0"/>
    <xf numFmtId="49" fontId="33" fillId="0" borderId="3">
      <alignment horizontal="left" vertical="center" wrapText="1"/>
      <protection locked="0"/>
    </xf>
    <xf numFmtId="49" fontId="33" fillId="0" borderId="3">
      <alignment horizontal="left" vertical="center" wrapText="1"/>
      <protection locked="0"/>
    </xf>
    <xf numFmtId="0" fontId="87" fillId="0" borderId="0"/>
    <xf numFmtId="0" fontId="23" fillId="0" borderId="0" applyNumberFormat="0" applyFill="0" applyBorder="0" applyAlignment="0" applyProtection="0"/>
    <xf numFmtId="0" fontId="21" fillId="0" borderId="11" applyNumberFormat="0" applyFill="0" applyAlignment="0" applyProtection="0"/>
    <xf numFmtId="0" fontId="28" fillId="0" borderId="0" applyNumberFormat="0" applyFill="0" applyBorder="0" applyAlignment="0" applyProtection="0"/>
    <xf numFmtId="0" fontId="32" fillId="16" borderId="0" applyNumberFormat="0" applyBorder="0" applyAlignment="0" applyProtection="0"/>
    <xf numFmtId="0" fontId="14" fillId="16" borderId="0" applyNumberFormat="0" applyBorder="0" applyAlignment="0" applyProtection="0"/>
    <xf numFmtId="0" fontId="32" fillId="17" borderId="0" applyNumberFormat="0" applyBorder="0" applyAlignment="0" applyProtection="0"/>
    <xf numFmtId="0" fontId="14" fillId="17" borderId="0" applyNumberFormat="0" applyBorder="0" applyAlignment="0" applyProtection="0"/>
    <xf numFmtId="0" fontId="32" fillId="18" borderId="0" applyNumberFormat="0" applyBorder="0" applyAlignment="0" applyProtection="0"/>
    <xf numFmtId="0" fontId="14" fillId="18" borderId="0" applyNumberFormat="0" applyBorder="0" applyAlignment="0" applyProtection="0"/>
    <xf numFmtId="0" fontId="32" fillId="13" borderId="0" applyNumberFormat="0" applyBorder="0" applyAlignment="0" applyProtection="0"/>
    <xf numFmtId="0" fontId="14" fillId="13" borderId="0" applyNumberFormat="0" applyBorder="0" applyAlignment="0" applyProtection="0"/>
    <xf numFmtId="0" fontId="32" fillId="14" borderId="0" applyNumberFormat="0" applyBorder="0" applyAlignment="0" applyProtection="0"/>
    <xf numFmtId="0" fontId="14" fillId="14" borderId="0" applyNumberFormat="0" applyBorder="0" applyAlignment="0" applyProtection="0"/>
    <xf numFmtId="0" fontId="32" fillId="19" borderId="0" applyNumberFormat="0" applyBorder="0" applyAlignment="0" applyProtection="0"/>
    <xf numFmtId="0" fontId="14" fillId="19" borderId="0" applyNumberFormat="0" applyBorder="0" applyAlignment="0" applyProtection="0"/>
    <xf numFmtId="0" fontId="49" fillId="7" borderId="1" applyNumberFormat="0" applyAlignment="0" applyProtection="0"/>
    <xf numFmtId="0" fontId="15" fillId="7" borderId="1" applyNumberFormat="0" applyAlignment="0" applyProtection="0"/>
    <xf numFmtId="0" fontId="50" fillId="20" borderId="10" applyNumberFormat="0" applyAlignment="0" applyProtection="0"/>
    <xf numFmtId="0" fontId="16" fillId="20" borderId="10" applyNumberFormat="0" applyAlignment="0" applyProtection="0"/>
    <xf numFmtId="0" fontId="51" fillId="20" borderId="1" applyNumberFormat="0" applyAlignment="0" applyProtection="0"/>
    <xf numFmtId="0" fontId="17" fillId="20" borderId="1" applyNumberFormat="0" applyAlignment="0" applyProtection="0"/>
    <xf numFmtId="167" fontId="2" fillId="0" borderId="0" applyFont="0" applyFill="0" applyBorder="0" applyAlignment="0" applyProtection="0"/>
    <xf numFmtId="173" fontId="11" fillId="0" borderId="0" applyFont="0" applyFill="0" applyBorder="0" applyAlignment="0" applyProtection="0"/>
    <xf numFmtId="167" fontId="2" fillId="0" borderId="0" applyFont="0" applyFill="0" applyBorder="0" applyAlignment="0" applyProtection="0"/>
    <xf numFmtId="0" fontId="52" fillId="0" borderId="4" applyNumberFormat="0" applyFill="0" applyAlignment="0" applyProtection="0"/>
    <xf numFmtId="0" fontId="18" fillId="0" borderId="4" applyNumberFormat="0" applyFill="0" applyAlignment="0" applyProtection="0"/>
    <xf numFmtId="0" fontId="53" fillId="0" borderId="5" applyNumberFormat="0" applyFill="0" applyAlignment="0" applyProtection="0"/>
    <xf numFmtId="0" fontId="19" fillId="0" borderId="5" applyNumberFormat="0" applyFill="0" applyAlignment="0" applyProtection="0"/>
    <xf numFmtId="0" fontId="54" fillId="0" borderId="6" applyNumberFormat="0" applyFill="0" applyAlignment="0" applyProtection="0"/>
    <xf numFmtId="0" fontId="20" fillId="0" borderId="6" applyNumberFormat="0" applyFill="0" applyAlignment="0" applyProtection="0"/>
    <xf numFmtId="0" fontId="54" fillId="0" borderId="0" applyNumberFormat="0" applyFill="0" applyBorder="0" applyAlignment="0" applyProtection="0"/>
    <xf numFmtId="0" fontId="20" fillId="0" borderId="0" applyNumberFormat="0" applyFill="0" applyBorder="0" applyAlignment="0" applyProtection="0"/>
    <xf numFmtId="0" fontId="55" fillId="0" borderId="11" applyNumberFormat="0" applyFill="0" applyAlignment="0" applyProtection="0"/>
    <xf numFmtId="0" fontId="21" fillId="0" borderId="11" applyNumberFormat="0" applyFill="0" applyAlignment="0" applyProtection="0"/>
    <xf numFmtId="0" fontId="56" fillId="21" borderId="2" applyNumberFormat="0" applyAlignment="0" applyProtection="0"/>
    <xf numFmtId="0" fontId="22" fillId="21" borderId="2"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7" fillId="23" borderId="0" applyNumberFormat="0" applyBorder="0" applyAlignment="0" applyProtection="0"/>
    <xf numFmtId="0" fontId="24" fillId="2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86" fillId="0" borderId="0"/>
    <xf numFmtId="0" fontId="86" fillId="0" borderId="0"/>
    <xf numFmtId="0" fontId="86" fillId="0" borderId="0"/>
    <xf numFmtId="0" fontId="86" fillId="0" borderId="0"/>
    <xf numFmtId="0" fontId="1"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1" fillId="0" borderId="0"/>
    <xf numFmtId="0" fontId="86" fillId="0" borderId="0"/>
    <xf numFmtId="0" fontId="11" fillId="0" borderId="0"/>
    <xf numFmtId="0" fontId="2" fillId="0" borderId="0"/>
    <xf numFmtId="0" fontId="11" fillId="0" borderId="0"/>
    <xf numFmtId="0" fontId="11" fillId="0" borderId="0" applyNumberFormat="0" applyFont="0" applyFill="0" applyBorder="0" applyAlignment="0" applyProtection="0">
      <alignment vertical="top"/>
    </xf>
    <xf numFmtId="0" fontId="11" fillId="0" borderId="0" applyNumberFormat="0" applyFont="0" applyFill="0" applyBorder="0" applyAlignment="0" applyProtection="0">
      <alignment vertical="top"/>
    </xf>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58" fillId="3" borderId="0" applyNumberFormat="0" applyBorder="0" applyAlignment="0" applyProtection="0"/>
    <xf numFmtId="0" fontId="25" fillId="3" borderId="0" applyNumberFormat="0" applyBorder="0" applyAlignment="0" applyProtection="0"/>
    <xf numFmtId="0" fontId="59" fillId="0" borderId="0" applyNumberFormat="0" applyFill="0" applyBorder="0" applyAlignment="0" applyProtection="0"/>
    <xf numFmtId="0" fontId="26" fillId="0" borderId="0" applyNumberFormat="0" applyFill="0" applyBorder="0" applyAlignment="0" applyProtection="0"/>
    <xf numFmtId="0" fontId="60" fillId="25" borderId="9" applyNumberFormat="0" applyFont="0" applyAlignment="0" applyProtection="0"/>
    <xf numFmtId="0" fontId="11" fillId="25" borderId="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1" fillId="0" borderId="8" applyNumberFormat="0" applyFill="0" applyAlignment="0" applyProtection="0"/>
    <xf numFmtId="0" fontId="27" fillId="0" borderId="8" applyNumberFormat="0" applyFill="0" applyAlignment="0" applyProtection="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3" fillId="0" borderId="0" applyNumberFormat="0" applyFill="0" applyBorder="0" applyAlignment="0" applyProtection="0"/>
    <xf numFmtId="0" fontId="28" fillId="0" borderId="0" applyNumberFormat="0" applyFill="0" applyBorder="0" applyAlignment="0" applyProtection="0"/>
    <xf numFmtId="174" fontId="64" fillId="0" borderId="0" applyFont="0" applyFill="0" applyBorder="0" applyAlignment="0" applyProtection="0"/>
    <xf numFmtId="175" fontId="6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0" fontId="65" fillId="4" borderId="0" applyNumberFormat="0" applyBorder="0" applyAlignment="0" applyProtection="0"/>
    <xf numFmtId="0" fontId="29" fillId="4" borderId="0" applyNumberFormat="0" applyBorder="0" applyAlignment="0" applyProtection="0"/>
    <xf numFmtId="177" fontId="66" fillId="22" borderId="12" applyFill="0" applyBorder="0">
      <alignment horizontal="center" vertical="center" wrapText="1"/>
      <protection locked="0"/>
    </xf>
    <xf numFmtId="172" fontId="67" fillId="0" borderId="0">
      <alignment wrapText="1"/>
    </xf>
    <xf numFmtId="172" fontId="34" fillId="0" borderId="0">
      <alignment wrapText="1"/>
    </xf>
    <xf numFmtId="0" fontId="1" fillId="0" borderId="0"/>
    <xf numFmtId="0" fontId="12" fillId="0" borderId="0"/>
    <xf numFmtId="0" fontId="1" fillId="0" borderId="0"/>
    <xf numFmtId="0" fontId="89" fillId="0" borderId="0">
      <alignment vertical="top"/>
    </xf>
    <xf numFmtId="196" fontId="1" fillId="0" borderId="0" applyFill="0" applyBorder="0" applyAlignment="0" applyProtection="0"/>
    <xf numFmtId="196" fontId="1" fillId="0" borderId="0" applyFill="0" applyBorder="0" applyAlignment="0" applyProtection="0"/>
    <xf numFmtId="0" fontId="2" fillId="0" borderId="0"/>
    <xf numFmtId="0" fontId="2" fillId="0" borderId="0"/>
    <xf numFmtId="0" fontId="11" fillId="0" borderId="0"/>
    <xf numFmtId="0" fontId="11" fillId="0" borderId="0"/>
    <xf numFmtId="0" fontId="12" fillId="0" borderId="0"/>
    <xf numFmtId="0" fontId="11" fillId="0" borderId="0"/>
    <xf numFmtId="0" fontId="12" fillId="0" borderId="0"/>
    <xf numFmtId="197" fontId="1" fillId="0" borderId="0" applyFill="0" applyBorder="0" applyAlignment="0" applyProtection="0"/>
    <xf numFmtId="197" fontId="1" fillId="0" borderId="0" applyFill="0" applyBorder="0" applyAlignment="0" applyProtection="0"/>
    <xf numFmtId="0" fontId="10" fillId="0" borderId="0"/>
  </cellStyleXfs>
  <cellXfs count="680">
    <xf numFmtId="0" fontId="0" fillId="0" borderId="0" xfId="0"/>
    <xf numFmtId="0" fontId="5" fillId="0" borderId="0" xfId="0" quotePrefix="1"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Alignment="1">
      <alignment horizontal="center" vertical="center"/>
    </xf>
    <xf numFmtId="0" fontId="4" fillId="0" borderId="0" xfId="0" applyFont="1" applyFill="1" applyBorder="1" applyAlignment="1">
      <alignment vertical="center"/>
    </xf>
    <xf numFmtId="0" fontId="5" fillId="0" borderId="3" xfId="0" applyFont="1" applyFill="1" applyBorder="1" applyAlignment="1">
      <alignment horizontal="left" vertical="center" wrapText="1"/>
    </xf>
    <xf numFmtId="0" fontId="5" fillId="0" borderId="3" xfId="0" quotePrefix="1" applyFont="1" applyFill="1" applyBorder="1" applyAlignment="1">
      <alignment horizontal="center" vertical="center"/>
    </xf>
    <xf numFmtId="0" fontId="4" fillId="0" borderId="3" xfId="0" quotePrefix="1" applyFont="1" applyFill="1" applyBorder="1" applyAlignment="1">
      <alignment horizontal="center" vertical="center"/>
    </xf>
    <xf numFmtId="171" fontId="5" fillId="0" borderId="3"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171" fontId="6" fillId="0" borderId="0" xfId="0" applyNumberFormat="1" applyFont="1" applyFill="1" applyBorder="1" applyAlignment="1">
      <alignment vertical="center"/>
    </xf>
    <xf numFmtId="0" fontId="5" fillId="0" borderId="3" xfId="0" applyFont="1" applyFill="1" applyBorder="1" applyAlignment="1">
      <alignment horizontal="center" vertical="center" wrapText="1" shrinkToFit="1"/>
    </xf>
    <xf numFmtId="0" fontId="5" fillId="0" borderId="3" xfId="0" applyFont="1" applyFill="1" applyBorder="1" applyAlignment="1">
      <alignment vertical="center"/>
    </xf>
    <xf numFmtId="0" fontId="4" fillId="0" borderId="0" xfId="0" applyFont="1" applyFill="1" applyAlignment="1">
      <alignment vertical="center"/>
    </xf>
    <xf numFmtId="0" fontId="8" fillId="0" borderId="0" xfId="0" applyFont="1" applyFill="1" applyBorder="1" applyAlignment="1">
      <alignment vertical="center"/>
    </xf>
    <xf numFmtId="170" fontId="4" fillId="0" borderId="0" xfId="0" applyNumberFormat="1" applyFont="1" applyFill="1" applyBorder="1" applyAlignment="1">
      <alignment horizontal="right" vertical="center"/>
    </xf>
    <xf numFmtId="0" fontId="9" fillId="0" borderId="0" xfId="0" applyFont="1" applyFill="1" applyAlignment="1">
      <alignment vertical="center"/>
    </xf>
    <xf numFmtId="0" fontId="7" fillId="0" borderId="0" xfId="0" applyFont="1" applyFill="1" applyAlignment="1">
      <alignment horizontal="center" vertical="center"/>
    </xf>
    <xf numFmtId="0" fontId="5" fillId="0" borderId="0" xfId="0" applyFont="1" applyFill="1" applyBorder="1" applyAlignment="1">
      <alignment horizontal="right" vertical="center"/>
    </xf>
    <xf numFmtId="1" fontId="5" fillId="0" borderId="0" xfId="0" applyNumberFormat="1" applyFont="1" applyFill="1" applyBorder="1" applyAlignment="1">
      <alignment horizontal="center" vertical="center"/>
    </xf>
    <xf numFmtId="0" fontId="5" fillId="0" borderId="0" xfId="0" applyFont="1" applyFill="1" applyBorder="1"/>
    <xf numFmtId="0" fontId="5" fillId="0" borderId="0" xfId="0" applyFont="1" applyFill="1" applyBorder="1" applyAlignment="1">
      <alignment horizontal="left" vertical="center" wrapText="1" shrinkToFit="1"/>
    </xf>
    <xf numFmtId="0" fontId="5" fillId="0" borderId="0" xfId="0" applyFont="1" applyFill="1" applyBorder="1" applyAlignment="1">
      <alignment horizontal="center" vertical="center"/>
    </xf>
    <xf numFmtId="0" fontId="5" fillId="0" borderId="13"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horizontal="left" vertical="center" wrapText="1"/>
    </xf>
    <xf numFmtId="0" fontId="5" fillId="0" borderId="0" xfId="0" applyFont="1" applyFill="1" applyAlignment="1">
      <alignment horizontal="right" vertical="center"/>
    </xf>
    <xf numFmtId="171" fontId="5" fillId="0" borderId="0" xfId="0" applyNumberFormat="1" applyFont="1" applyFill="1" applyAlignment="1">
      <alignment vertical="center"/>
    </xf>
    <xf numFmtId="171" fontId="5" fillId="0" borderId="0" xfId="0" applyNumberFormat="1" applyFont="1" applyFill="1" applyBorder="1" applyAlignment="1">
      <alignment horizontal="center" vertical="center" wrapText="1"/>
    </xf>
    <xf numFmtId="0" fontId="4" fillId="0" borderId="0" xfId="0" quotePrefix="1" applyFont="1" applyFill="1" applyBorder="1" applyAlignment="1">
      <alignment horizontal="center" vertical="center"/>
    </xf>
    <xf numFmtId="170" fontId="4" fillId="0" borderId="0" xfId="0" applyNumberFormat="1" applyFont="1" applyFill="1" applyBorder="1" applyAlignment="1">
      <alignment horizontal="right" vertical="center" wrapText="1"/>
    </xf>
    <xf numFmtId="170" fontId="4" fillId="0" borderId="0"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0" fontId="4" fillId="0" borderId="0" xfId="250" applyFont="1" applyFill="1" applyBorder="1" applyAlignment="1">
      <alignment horizontal="center" vertical="center" wrapText="1"/>
    </xf>
    <xf numFmtId="0" fontId="5" fillId="0" borderId="0" xfId="250" applyFont="1" applyFill="1" applyBorder="1" applyAlignment="1">
      <alignment vertical="center"/>
    </xf>
    <xf numFmtId="0" fontId="5" fillId="0" borderId="3" xfId="250" applyFont="1" applyFill="1" applyBorder="1" applyAlignment="1">
      <alignment horizontal="left" vertical="center" wrapText="1"/>
    </xf>
    <xf numFmtId="0" fontId="4" fillId="0" borderId="0" xfId="250" applyFont="1" applyFill="1" applyBorder="1" applyAlignment="1">
      <alignment vertical="center"/>
    </xf>
    <xf numFmtId="0" fontId="5" fillId="0" borderId="0" xfId="250" applyFont="1" applyFill="1" applyBorder="1" applyAlignment="1">
      <alignment horizontal="center" vertical="center"/>
    </xf>
    <xf numFmtId="0" fontId="4" fillId="0" borderId="0" xfId="250" applyFont="1" applyFill="1" applyBorder="1" applyAlignment="1">
      <alignment horizontal="center" vertical="center"/>
    </xf>
    <xf numFmtId="0" fontId="5" fillId="0" borderId="0" xfId="0" applyFont="1" applyFill="1" applyBorder="1" applyAlignment="1">
      <alignment vertical="center" wrapText="1"/>
    </xf>
    <xf numFmtId="0" fontId="5" fillId="0" borderId="3" xfId="250" applyFont="1" applyFill="1" applyBorder="1" applyAlignment="1">
      <alignment horizontal="center" vertical="center"/>
    </xf>
    <xf numFmtId="0" fontId="5" fillId="0" borderId="3" xfId="250" applyFont="1" applyFill="1" applyBorder="1" applyAlignment="1">
      <alignment horizontal="center" vertical="center" wrapText="1"/>
    </xf>
    <xf numFmtId="0" fontId="4" fillId="0" borderId="13" xfId="0" applyFont="1" applyFill="1" applyBorder="1" applyAlignment="1">
      <alignment horizontal="left" vertical="center" wrapText="1"/>
    </xf>
    <xf numFmtId="171"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wrapText="1"/>
    </xf>
    <xf numFmtId="0" fontId="13" fillId="0" borderId="0" xfId="250" applyFont="1" applyFill="1"/>
    <xf numFmtId="0" fontId="5" fillId="0" borderId="0" xfId="250" applyFont="1" applyFill="1" applyBorder="1" applyAlignment="1">
      <alignment vertical="center" wrapText="1"/>
    </xf>
    <xf numFmtId="0" fontId="9" fillId="0" borderId="3" xfId="0" applyFont="1" applyFill="1" applyBorder="1" applyAlignment="1">
      <alignment horizontal="center" vertical="center" wrapText="1" shrinkToFit="1"/>
    </xf>
    <xf numFmtId="0" fontId="4" fillId="0" borderId="0" xfId="0" quotePrefix="1" applyFont="1" applyFill="1" applyBorder="1" applyAlignment="1">
      <alignment horizontal="center"/>
    </xf>
    <xf numFmtId="171" fontId="4" fillId="0" borderId="0" xfId="0" quotePrefix="1" applyNumberFormat="1" applyFont="1" applyFill="1" applyBorder="1" applyAlignment="1">
      <alignment horizontal="center"/>
    </xf>
    <xf numFmtId="171" fontId="5" fillId="0" borderId="0" xfId="250" applyNumberFormat="1" applyFont="1" applyFill="1" applyBorder="1" applyAlignment="1">
      <alignment horizontal="center" vertical="center" wrapText="1"/>
    </xf>
    <xf numFmtId="171" fontId="5" fillId="0" borderId="0" xfId="250" applyNumberFormat="1" applyFont="1" applyFill="1" applyBorder="1" applyAlignment="1">
      <alignment horizontal="right" vertical="center" wrapText="1"/>
    </xf>
    <xf numFmtId="0" fontId="5" fillId="0" borderId="0" xfId="250" applyFont="1" applyFill="1" applyBorder="1" applyAlignment="1">
      <alignment horizontal="left" vertical="center" wrapText="1"/>
    </xf>
    <xf numFmtId="0" fontId="5" fillId="0" borderId="0" xfId="0" applyFont="1" applyFill="1" applyBorder="1" applyAlignment="1">
      <alignment horizontal="left" vertical="center"/>
    </xf>
    <xf numFmtId="3" fontId="5" fillId="0" borderId="0" xfId="0" applyNumberFormat="1" applyFont="1" applyFill="1" applyBorder="1" applyAlignment="1">
      <alignment vertical="center"/>
    </xf>
    <xf numFmtId="0" fontId="5" fillId="0" borderId="3" xfId="0" applyFont="1" applyFill="1" applyBorder="1" applyAlignment="1" applyProtection="1">
      <alignment horizontal="left" vertical="center" wrapText="1"/>
      <protection locked="0"/>
    </xf>
    <xf numFmtId="0" fontId="4" fillId="0" borderId="3" xfId="0" quotePrefix="1" applyFont="1" applyFill="1" applyBorder="1" applyAlignment="1">
      <alignment horizontal="center" vertical="center" wrapText="1"/>
    </xf>
    <xf numFmtId="0" fontId="5" fillId="0" borderId="3" xfId="0" quotePrefix="1" applyFont="1" applyFill="1" applyBorder="1" applyAlignment="1">
      <alignment horizontal="center" vertical="center" wrapText="1"/>
    </xf>
    <xf numFmtId="0" fontId="5" fillId="0" borderId="3" xfId="0" quotePrefix="1"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Alignment="1">
      <alignment vertical="center" wrapText="1"/>
    </xf>
    <xf numFmtId="49" fontId="5" fillId="0" borderId="3" xfId="0" applyNumberFormat="1" applyFont="1" applyFill="1" applyBorder="1" applyAlignment="1">
      <alignment horizontal="left" vertical="center" wrapText="1"/>
    </xf>
    <xf numFmtId="3" fontId="9" fillId="0" borderId="3" xfId="0" applyNumberFormat="1" applyFont="1" applyFill="1" applyBorder="1" applyAlignment="1">
      <alignment horizontal="center" vertical="center" wrapText="1" shrinkToFit="1"/>
    </xf>
    <xf numFmtId="3" fontId="9" fillId="0" borderId="3" xfId="0" applyNumberFormat="1" applyFont="1" applyFill="1" applyBorder="1" applyAlignment="1">
      <alignment horizontal="center" vertical="center" wrapText="1"/>
    </xf>
    <xf numFmtId="0" fontId="4" fillId="0" borderId="3" xfId="0" applyFont="1" applyFill="1" applyBorder="1" applyAlignment="1">
      <alignment horizontal="left" vertical="center" wrapText="1" shrinkToFit="1"/>
    </xf>
    <xf numFmtId="3" fontId="5" fillId="0" borderId="3"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5" fillId="0" borderId="3" xfId="0" applyFont="1" applyFill="1" applyBorder="1" applyAlignment="1">
      <alignment horizontal="left" vertical="center" wrapText="1" shrinkToFit="1"/>
    </xf>
    <xf numFmtId="3" fontId="5" fillId="0" borderId="18"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3" fontId="9"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178" fontId="9" fillId="0" borderId="0" xfId="0" applyNumberFormat="1" applyFont="1" applyFill="1" applyBorder="1" applyAlignment="1">
      <alignment horizontal="center" vertical="center" wrapText="1"/>
    </xf>
    <xf numFmtId="0" fontId="4" fillId="26" borderId="3" xfId="0" applyFont="1" applyFill="1" applyBorder="1" applyAlignment="1">
      <alignment horizontal="left" vertical="center" wrapText="1"/>
    </xf>
    <xf numFmtId="0" fontId="4" fillId="26" borderId="3" xfId="0" quotePrefix="1" applyFont="1" applyFill="1" applyBorder="1" applyAlignment="1">
      <alignment horizontal="center" vertical="center"/>
    </xf>
    <xf numFmtId="0" fontId="4" fillId="26" borderId="0" xfId="0" applyFont="1" applyFill="1" applyBorder="1" applyAlignment="1">
      <alignment vertical="center"/>
    </xf>
    <xf numFmtId="0" fontId="4" fillId="26" borderId="17" xfId="0" applyFont="1" applyFill="1" applyBorder="1" applyAlignment="1">
      <alignment horizontal="center" vertical="center"/>
    </xf>
    <xf numFmtId="0" fontId="4" fillId="26" borderId="3" xfId="250" applyFont="1" applyFill="1" applyBorder="1" applyAlignment="1">
      <alignment horizontal="left" vertical="center" wrapText="1"/>
    </xf>
    <xf numFmtId="0" fontId="4" fillId="26" borderId="3" xfId="250" applyFont="1" applyFill="1" applyBorder="1" applyAlignment="1">
      <alignment horizontal="center" vertical="center" wrapText="1"/>
    </xf>
    <xf numFmtId="0" fontId="4" fillId="26" borderId="0" xfId="250" applyFont="1" applyFill="1" applyBorder="1" applyAlignment="1">
      <alignment vertical="center"/>
    </xf>
    <xf numFmtId="0" fontId="4" fillId="26" borderId="3" xfId="0" quotePrefix="1" applyNumberFormat="1" applyFont="1" applyFill="1" applyBorder="1" applyAlignment="1">
      <alignment horizontal="center" vertical="center" wrapText="1"/>
    </xf>
    <xf numFmtId="171" fontId="4" fillId="0" borderId="3" xfId="0" applyNumberFormat="1" applyFont="1" applyFill="1" applyBorder="1" applyAlignment="1">
      <alignment horizontal="center" vertical="center" wrapText="1"/>
    </xf>
    <xf numFmtId="2" fontId="9" fillId="0" borderId="3" xfId="0" applyNumberFormat="1" applyFont="1" applyFill="1" applyBorder="1" applyAlignment="1">
      <alignment horizontal="center" vertical="center" wrapText="1"/>
    </xf>
    <xf numFmtId="2" fontId="5" fillId="0" borderId="3" xfId="0" applyNumberFormat="1" applyFont="1" applyFill="1" applyBorder="1" applyAlignment="1">
      <alignment horizontal="center" vertical="center" wrapText="1" shrinkToFit="1"/>
    </xf>
    <xf numFmtId="171" fontId="4" fillId="26" borderId="3" xfId="0" quotePrefix="1" applyNumberFormat="1" applyFont="1" applyFill="1" applyBorder="1" applyAlignment="1">
      <alignment horizontal="center" vertical="center" wrapText="1"/>
    </xf>
    <xf numFmtId="171" fontId="4" fillId="0" borderId="3" xfId="250" applyNumberFormat="1" applyFont="1" applyFill="1" applyBorder="1" applyAlignment="1">
      <alignment horizontal="center" vertical="center" wrapText="1"/>
    </xf>
    <xf numFmtId="171" fontId="4" fillId="26" borderId="3" xfId="250" applyNumberFormat="1" applyFont="1" applyFill="1" applyBorder="1" applyAlignment="1">
      <alignment horizontal="center" vertical="center" wrapText="1"/>
    </xf>
    <xf numFmtId="171" fontId="4" fillId="0" borderId="3" xfId="0" quotePrefix="1" applyNumberFormat="1" applyFont="1" applyFill="1" applyBorder="1" applyAlignment="1">
      <alignment horizontal="center" vertical="center" wrapText="1"/>
    </xf>
    <xf numFmtId="171" fontId="5" fillId="0" borderId="3" xfId="0" quotePrefix="1" applyNumberFormat="1" applyFont="1" applyFill="1" applyBorder="1" applyAlignment="1">
      <alignment horizontal="center" vertical="center" wrapText="1"/>
    </xf>
    <xf numFmtId="171" fontId="5" fillId="0" borderId="3" xfId="25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171" fontId="5" fillId="0" borderId="0" xfId="0" applyNumberFormat="1" applyFont="1" applyFill="1" applyBorder="1" applyAlignment="1">
      <alignment horizontal="center" vertical="center"/>
    </xf>
    <xf numFmtId="170" fontId="5" fillId="0" borderId="3" xfId="0" applyNumberFormat="1" applyFont="1" applyFill="1" applyBorder="1" applyAlignment="1">
      <alignment horizontal="center" vertical="center" wrapText="1"/>
    </xf>
    <xf numFmtId="0" fontId="5"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center"/>
      <protection locked="0"/>
    </xf>
    <xf numFmtId="49" fontId="5" fillId="0" borderId="0" xfId="0" applyNumberFormat="1" applyFont="1" applyFill="1" applyBorder="1" applyAlignment="1">
      <alignment horizontal="left" vertical="center"/>
    </xf>
    <xf numFmtId="49" fontId="5" fillId="0" borderId="0"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0" fontId="6" fillId="0" borderId="3" xfId="0" quotePrefix="1" applyFont="1" applyFill="1" applyBorder="1" applyAlignment="1">
      <alignment horizontal="right" vertical="center"/>
    </xf>
    <xf numFmtId="0" fontId="5" fillId="0" borderId="17" xfId="0" quotePrefix="1" applyFont="1" applyFill="1" applyBorder="1" applyAlignment="1">
      <alignment horizontal="center" vertical="center"/>
    </xf>
    <xf numFmtId="0" fontId="6" fillId="0" borderId="21" xfId="0" applyNumberFormat="1" applyFont="1" applyFill="1" applyBorder="1" applyAlignment="1">
      <alignment horizontal="left" vertical="top" wrapText="1"/>
    </xf>
    <xf numFmtId="0" fontId="5" fillId="0" borderId="21" xfId="0" applyNumberFormat="1" applyFont="1" applyFill="1" applyBorder="1" applyAlignment="1">
      <alignment horizontal="left" vertical="center" wrapText="1"/>
    </xf>
    <xf numFmtId="49" fontId="5" fillId="0" borderId="21" xfId="0" applyNumberFormat="1" applyFont="1" applyFill="1" applyBorder="1" applyAlignment="1">
      <alignment horizontal="left" vertical="top" wrapText="1"/>
    </xf>
    <xf numFmtId="0" fontId="68" fillId="0" borderId="3" xfId="0" quotePrefix="1" applyFont="1" applyFill="1" applyBorder="1" applyAlignment="1">
      <alignment horizontal="center" vertical="center"/>
    </xf>
    <xf numFmtId="0" fontId="5" fillId="22" borderId="0" xfId="0" applyFont="1" applyFill="1" applyAlignment="1">
      <alignment vertical="center"/>
    </xf>
    <xf numFmtId="0" fontId="6" fillId="22" borderId="3" xfId="0" applyFont="1" applyFill="1" applyBorder="1" applyAlignment="1">
      <alignment horizontal="right" vertical="center" wrapText="1"/>
    </xf>
    <xf numFmtId="0" fontId="6" fillId="22" borderId="3" xfId="0" quotePrefix="1" applyFont="1" applyFill="1" applyBorder="1" applyAlignment="1">
      <alignment horizontal="right" vertical="center"/>
    </xf>
    <xf numFmtId="0" fontId="0" fillId="0" borderId="21" xfId="0" applyFont="1" applyBorder="1" applyAlignment="1">
      <alignment horizontal="center" vertical="center" wrapText="1"/>
    </xf>
    <xf numFmtId="0" fontId="0" fillId="0" borderId="0" xfId="0" applyFont="1"/>
    <xf numFmtId="0" fontId="6" fillId="0" borderId="3" xfId="250" applyFont="1" applyFill="1" applyBorder="1" applyAlignment="1">
      <alignment horizontal="right" vertical="center" wrapText="1"/>
    </xf>
    <xf numFmtId="171" fontId="6" fillId="0" borderId="3" xfId="250" applyNumberFormat="1" applyFont="1" applyFill="1" applyBorder="1" applyAlignment="1">
      <alignment horizontal="right" vertical="center" wrapText="1"/>
    </xf>
    <xf numFmtId="0" fontId="68" fillId="0" borderId="0" xfId="250" applyFont="1" applyFill="1" applyBorder="1" applyAlignment="1">
      <alignment horizontal="right" vertical="center"/>
    </xf>
    <xf numFmtId="0" fontId="6" fillId="0" borderId="0" xfId="250" applyFont="1" applyFill="1" applyBorder="1" applyAlignment="1">
      <alignment horizontal="right" vertical="center"/>
    </xf>
    <xf numFmtId="0" fontId="69" fillId="0" borderId="0" xfId="0" applyFont="1" applyFill="1" applyBorder="1" applyAlignment="1">
      <alignment vertical="center"/>
    </xf>
    <xf numFmtId="0" fontId="69" fillId="0" borderId="0" xfId="0" applyFont="1" applyFill="1" applyBorder="1" applyAlignment="1">
      <alignment horizontal="left" vertical="center"/>
    </xf>
    <xf numFmtId="171" fontId="5" fillId="0" borderId="0" xfId="0" quotePrefix="1" applyNumberFormat="1" applyFont="1" applyFill="1" applyBorder="1" applyAlignment="1">
      <alignment horizontal="center"/>
    </xf>
    <xf numFmtId="0" fontId="76" fillId="0" borderId="3" xfId="0" applyFont="1" applyBorder="1"/>
    <xf numFmtId="171" fontId="5" fillId="29" borderId="3" xfId="0" applyNumberFormat="1" applyFont="1" applyFill="1" applyBorder="1" applyAlignment="1">
      <alignment horizontal="center" vertical="center" wrapText="1"/>
    </xf>
    <xf numFmtId="0" fontId="4" fillId="26" borderId="3" xfId="0" applyFont="1" applyFill="1" applyBorder="1" applyAlignment="1">
      <alignment horizontal="center" vertical="center"/>
    </xf>
    <xf numFmtId="0" fontId="4" fillId="26" borderId="0" xfId="0" applyFont="1" applyFill="1" applyAlignment="1">
      <alignment vertical="center"/>
    </xf>
    <xf numFmtId="0" fontId="77" fillId="0" borderId="3" xfId="0" quotePrefix="1" applyFont="1" applyFill="1" applyBorder="1" applyAlignment="1">
      <alignment horizontal="right" vertical="center"/>
    </xf>
    <xf numFmtId="170" fontId="81" fillId="0" borderId="3" xfId="0" quotePrefix="1" applyNumberFormat="1" applyFont="1" applyFill="1" applyBorder="1" applyAlignment="1">
      <alignment horizontal="right" vertical="center" wrapText="1"/>
    </xf>
    <xf numFmtId="3" fontId="4" fillId="0" borderId="3" xfId="0" applyNumberFormat="1" applyFont="1" applyFill="1" applyBorder="1" applyAlignment="1">
      <alignment horizontal="center" vertical="center" wrapText="1"/>
    </xf>
    <xf numFmtId="0" fontId="5" fillId="0" borderId="3" xfId="0" applyFont="1" applyBorder="1" applyAlignment="1">
      <alignment wrapText="1"/>
    </xf>
    <xf numFmtId="0" fontId="0" fillId="0" borderId="20" xfId="0" applyFont="1" applyBorder="1" applyAlignment="1">
      <alignment horizontal="center" vertical="center" wrapText="1"/>
    </xf>
    <xf numFmtId="170" fontId="9" fillId="0" borderId="15" xfId="0" applyNumberFormat="1" applyFont="1" applyFill="1" applyBorder="1" applyAlignment="1">
      <alignment horizontal="center" vertical="center" wrapText="1"/>
    </xf>
    <xf numFmtId="170" fontId="9" fillId="0" borderId="3" xfId="0" applyNumberFormat="1"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left" vertical="center" wrapText="1"/>
    </xf>
    <xf numFmtId="180" fontId="5" fillId="0" borderId="0" xfId="0" applyNumberFormat="1" applyFont="1" applyFill="1" applyAlignment="1">
      <alignment vertical="center"/>
    </xf>
    <xf numFmtId="171" fontId="4" fillId="26" borderId="3" xfId="0" applyNumberFormat="1" applyFont="1" applyFill="1" applyBorder="1" applyAlignment="1">
      <alignment horizontal="center" vertical="center" wrapText="1"/>
    </xf>
    <xf numFmtId="49" fontId="5" fillId="0" borderId="0" xfId="0" applyNumberFormat="1" applyFont="1" applyFill="1" applyAlignment="1">
      <alignment horizontal="left" wrapText="1"/>
    </xf>
    <xf numFmtId="49" fontId="5" fillId="0" borderId="0" xfId="0" applyNumberFormat="1" applyFont="1" applyFill="1" applyAlignment="1">
      <alignment horizontal="left"/>
    </xf>
    <xf numFmtId="171" fontId="6" fillId="0" borderId="3" xfId="0" applyNumberFormat="1" applyFont="1" applyFill="1" applyBorder="1" applyAlignment="1">
      <alignment horizontal="center" vertical="center" wrapText="1"/>
    </xf>
    <xf numFmtId="171" fontId="6" fillId="0" borderId="3" xfId="250" applyNumberFormat="1" applyFont="1" applyFill="1" applyBorder="1" applyAlignment="1">
      <alignment horizontal="center" vertical="center" wrapText="1"/>
    </xf>
    <xf numFmtId="171" fontId="5" fillId="0" borderId="0" xfId="0" applyNumberFormat="1" applyFont="1" applyFill="1" applyBorder="1" applyAlignment="1">
      <alignment vertical="center"/>
    </xf>
    <xf numFmtId="49" fontId="6" fillId="0" borderId="21" xfId="0" applyNumberFormat="1" applyFont="1" applyBorder="1" applyAlignment="1">
      <alignment horizontal="right" vertical="top" wrapText="1"/>
    </xf>
    <xf numFmtId="0" fontId="6" fillId="0" borderId="3" xfId="250" applyFont="1" applyFill="1" applyBorder="1" applyAlignment="1">
      <alignment horizontal="left" vertical="center" wrapText="1"/>
    </xf>
    <xf numFmtId="2" fontId="5" fillId="0" borderId="0" xfId="0" applyNumberFormat="1" applyFont="1" applyFill="1" applyBorder="1" applyAlignment="1">
      <alignment horizontal="center" vertical="center"/>
    </xf>
    <xf numFmtId="0" fontId="4" fillId="0" borderId="3" xfId="0" applyFont="1" applyFill="1" applyBorder="1" applyAlignment="1">
      <alignment horizontal="left" vertical="top" wrapText="1"/>
    </xf>
    <xf numFmtId="0" fontId="5" fillId="0" borderId="0" xfId="0" applyFont="1" applyFill="1" applyAlignment="1">
      <alignment vertical="top"/>
    </xf>
    <xf numFmtId="0" fontId="76" fillId="0" borderId="0" xfId="0" applyFont="1" applyAlignment="1">
      <alignment vertical="top" wrapText="1"/>
    </xf>
    <xf numFmtId="0" fontId="6" fillId="0" borderId="21" xfId="0" applyNumberFormat="1" applyFont="1" applyFill="1" applyBorder="1" applyAlignment="1">
      <alignment vertical="top" wrapText="1"/>
    </xf>
    <xf numFmtId="171" fontId="6" fillId="0" borderId="0" xfId="0" applyNumberFormat="1" applyFont="1" applyFill="1" applyBorder="1" applyAlignment="1">
      <alignment horizontal="center" vertical="center"/>
    </xf>
    <xf numFmtId="0" fontId="6" fillId="0" borderId="3" xfId="25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76" fillId="0" borderId="0" xfId="0" applyFont="1"/>
    <xf numFmtId="0" fontId="0" fillId="0" borderId="0" xfId="0"/>
    <xf numFmtId="0" fontId="5" fillId="30" borderId="0" xfId="0" applyFont="1" applyFill="1" applyBorder="1" applyAlignment="1">
      <alignment vertical="center"/>
    </xf>
    <xf numFmtId="0" fontId="5" fillId="0" borderId="0" xfId="0" applyFont="1" applyFill="1" applyBorder="1" applyAlignment="1">
      <alignment vertical="center"/>
    </xf>
    <xf numFmtId="0" fontId="6" fillId="0" borderId="3" xfId="0" applyFont="1" applyFill="1" applyBorder="1" applyAlignment="1">
      <alignment horizontal="left" vertical="center" wrapText="1"/>
    </xf>
    <xf numFmtId="171" fontId="5" fillId="30" borderId="3" xfId="0" applyNumberFormat="1" applyFont="1" applyFill="1" applyBorder="1" applyAlignment="1">
      <alignment horizontal="center" vertical="center" wrapText="1"/>
    </xf>
    <xf numFmtId="171" fontId="5" fillId="30" borderId="3" xfId="0" quotePrefix="1" applyNumberFormat="1" applyFont="1" applyFill="1" applyBorder="1" applyAlignment="1">
      <alignment horizontal="center" vertical="center" wrapText="1"/>
    </xf>
    <xf numFmtId="0" fontId="5" fillId="0" borderId="17" xfId="0" applyFont="1" applyBorder="1" applyAlignment="1">
      <alignment horizontal="center" vertical="top" wrapText="1"/>
    </xf>
    <xf numFmtId="0" fontId="5" fillId="0" borderId="0" xfId="0" applyFont="1" applyFill="1" applyBorder="1" applyAlignment="1">
      <alignment horizontal="center" vertical="center"/>
    </xf>
    <xf numFmtId="0" fontId="0" fillId="0" borderId="0" xfId="0"/>
    <xf numFmtId="0" fontId="5" fillId="34" borderId="0" xfId="0" applyFont="1" applyFill="1" applyBorder="1" applyAlignment="1">
      <alignment vertical="center"/>
    </xf>
    <xf numFmtId="0" fontId="4" fillId="0" borderId="3" xfId="0" applyFont="1" applyFill="1" applyBorder="1" applyAlignment="1">
      <alignment horizontal="center" vertical="center" wrapText="1" shrinkToFit="1"/>
    </xf>
    <xf numFmtId="0" fontId="75" fillId="0" borderId="3" xfId="0" applyFont="1" applyBorder="1" applyAlignment="1">
      <alignment horizontal="center" vertical="center" wrapText="1" shrinkToFit="1"/>
    </xf>
    <xf numFmtId="0" fontId="5" fillId="0" borderId="16" xfId="0" applyFont="1" applyFill="1" applyBorder="1" applyAlignment="1">
      <alignment horizontal="center" vertical="top" wrapText="1"/>
    </xf>
    <xf numFmtId="0" fontId="5" fillId="0" borderId="0" xfId="0" applyFont="1" applyFill="1" applyBorder="1" applyAlignment="1">
      <alignment vertical="center"/>
    </xf>
    <xf numFmtId="0" fontId="6" fillId="0" borderId="21" xfId="0" applyNumberFormat="1" applyFont="1" applyFill="1" applyBorder="1" applyAlignment="1">
      <alignment horizontal="right" vertical="top" wrapText="1"/>
    </xf>
    <xf numFmtId="171" fontId="4" fillId="30" borderId="3" xfId="0" applyNumberFormat="1" applyFont="1" applyFill="1" applyBorder="1" applyAlignment="1">
      <alignment horizontal="center" vertical="center" wrapText="1"/>
    </xf>
    <xf numFmtId="0" fontId="6" fillId="0" borderId="0" xfId="0" applyFont="1" applyFill="1" applyAlignment="1">
      <alignment vertical="center"/>
    </xf>
    <xf numFmtId="0" fontId="0" fillId="0" borderId="23" xfId="0" applyFont="1" applyBorder="1" applyAlignment="1">
      <alignment horizontal="center" vertical="center" wrapText="1"/>
    </xf>
    <xf numFmtId="0" fontId="9" fillId="0" borderId="0" xfId="0" applyFont="1" applyFill="1" applyBorder="1" applyAlignment="1">
      <alignment horizontal="center" vertical="center"/>
    </xf>
    <xf numFmtId="49" fontId="6" fillId="30" borderId="25" xfId="0" applyNumberFormat="1" applyFont="1" applyFill="1" applyBorder="1" applyAlignment="1">
      <alignment horizontal="right" vertical="top" wrapText="1"/>
    </xf>
    <xf numFmtId="49" fontId="81" fillId="0" borderId="21" xfId="0" applyNumberFormat="1" applyFont="1" applyFill="1" applyBorder="1" applyAlignment="1">
      <alignment horizontal="right" vertical="top" wrapText="1"/>
    </xf>
    <xf numFmtId="171" fontId="5" fillId="0" borderId="15" xfId="0" applyNumberFormat="1" applyFont="1" applyFill="1" applyBorder="1" applyAlignment="1">
      <alignment horizontal="center" vertical="center" wrapText="1"/>
    </xf>
    <xf numFmtId="0" fontId="5" fillId="0" borderId="0" xfId="0" applyFont="1" applyFill="1" applyBorder="1" applyAlignment="1">
      <alignment horizontal="center" vertical="top" wrapText="1"/>
    </xf>
    <xf numFmtId="0" fontId="69" fillId="0" borderId="3" xfId="0" applyFont="1" applyFill="1" applyBorder="1" applyAlignment="1">
      <alignment horizontal="left" vertical="top" wrapText="1"/>
    </xf>
    <xf numFmtId="0" fontId="5" fillId="34" borderId="3" xfId="0" quotePrefix="1" applyFont="1" applyFill="1" applyBorder="1" applyAlignment="1">
      <alignment horizontal="center" vertical="center"/>
    </xf>
    <xf numFmtId="49" fontId="74" fillId="34" borderId="21" xfId="0" applyNumberFormat="1" applyFont="1" applyFill="1" applyBorder="1" applyAlignment="1">
      <alignment vertical="top" wrapText="1"/>
    </xf>
    <xf numFmtId="49" fontId="76" fillId="34" borderId="21" xfId="0" applyNumberFormat="1" applyFont="1" applyFill="1" applyBorder="1" applyAlignment="1">
      <alignment vertical="top" wrapText="1"/>
    </xf>
    <xf numFmtId="49" fontId="76" fillId="34" borderId="0" xfId="0" applyNumberFormat="1" applyFont="1" applyFill="1" applyBorder="1" applyAlignment="1">
      <alignment vertical="top" wrapText="1"/>
    </xf>
    <xf numFmtId="0" fontId="4" fillId="0" borderId="0" xfId="0" applyFont="1" applyFill="1" applyBorder="1" applyAlignment="1">
      <alignment horizontal="center" vertical="center"/>
    </xf>
    <xf numFmtId="171"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170" fontId="6" fillId="30" borderId="3" xfId="0" applyNumberFormat="1" applyFont="1" applyFill="1" applyBorder="1" applyAlignment="1">
      <alignment vertical="center"/>
    </xf>
    <xf numFmtId="171" fontId="5" fillId="0" borderId="20" xfId="0" applyNumberFormat="1" applyFont="1" applyFill="1" applyBorder="1" applyAlignment="1">
      <alignment horizontal="center" vertical="center" wrapText="1"/>
    </xf>
    <xf numFmtId="171" fontId="6" fillId="30" borderId="3" xfId="0" applyNumberFormat="1" applyFont="1" applyFill="1" applyBorder="1" applyAlignment="1">
      <alignment horizontal="right" vertical="center" wrapText="1"/>
    </xf>
    <xf numFmtId="171" fontId="4" fillId="30" borderId="3" xfId="0" quotePrefix="1" applyNumberFormat="1" applyFont="1" applyFill="1" applyBorder="1" applyAlignment="1">
      <alignment horizontal="center" vertical="center" wrapText="1"/>
    </xf>
    <xf numFmtId="171" fontId="6" fillId="30" borderId="3" xfId="0" quotePrefix="1" applyNumberFormat="1" applyFont="1" applyFill="1" applyBorder="1" applyAlignment="1">
      <alignment horizontal="left" vertical="center" wrapText="1"/>
    </xf>
    <xf numFmtId="171" fontId="6" fillId="30" borderId="3" xfId="0" quotePrefix="1" applyNumberFormat="1" applyFont="1" applyFill="1" applyBorder="1" applyAlignment="1">
      <alignment horizontal="center" vertical="center" wrapText="1"/>
    </xf>
    <xf numFmtId="170" fontId="6" fillId="30" borderId="3" xfId="0" applyNumberFormat="1" applyFont="1" applyFill="1" applyBorder="1"/>
    <xf numFmtId="0" fontId="6" fillId="30" borderId="3" xfId="0" applyFont="1" applyFill="1" applyBorder="1" applyAlignment="1">
      <alignment vertical="center"/>
    </xf>
    <xf numFmtId="0" fontId="5" fillId="30" borderId="3" xfId="0" applyFont="1" applyFill="1" applyBorder="1"/>
    <xf numFmtId="171" fontId="6" fillId="30" borderId="3" xfId="0" applyNumberFormat="1" applyFont="1" applyFill="1" applyBorder="1" applyAlignment="1">
      <alignment horizontal="center" vertical="center" wrapText="1"/>
    </xf>
    <xf numFmtId="171" fontId="74" fillId="30" borderId="3" xfId="0" applyNumberFormat="1" applyFont="1" applyFill="1" applyBorder="1" applyAlignment="1">
      <alignment horizontal="center" vertical="center" wrapText="1"/>
    </xf>
    <xf numFmtId="0" fontId="5" fillId="30" borderId="3" xfId="0" applyFont="1" applyFill="1" applyBorder="1" applyAlignment="1">
      <alignment horizontal="center" vertical="center"/>
    </xf>
    <xf numFmtId="49" fontId="6" fillId="0" borderId="21" xfId="0" applyNumberFormat="1" applyFont="1" applyFill="1" applyBorder="1" applyAlignment="1">
      <alignment horizontal="right" vertical="top" wrapText="1"/>
    </xf>
    <xf numFmtId="0" fontId="6" fillId="0" borderId="26" xfId="0" applyNumberFormat="1" applyFont="1" applyFill="1" applyBorder="1" applyAlignment="1">
      <alignment horizontal="left" vertical="top" wrapText="1"/>
    </xf>
    <xf numFmtId="0" fontId="68" fillId="0" borderId="17" xfId="0" quotePrefix="1" applyFont="1" applyFill="1" applyBorder="1" applyAlignment="1">
      <alignment horizontal="center" vertical="center"/>
    </xf>
    <xf numFmtId="171" fontId="6" fillId="30" borderId="17" xfId="0" quotePrefix="1" applyNumberFormat="1" applyFont="1" applyFill="1" applyBorder="1" applyAlignment="1">
      <alignment horizontal="center" vertical="center" wrapText="1"/>
    </xf>
    <xf numFmtId="0" fontId="76" fillId="31" borderId="3" xfId="0" applyFont="1" applyFill="1" applyBorder="1"/>
    <xf numFmtId="0" fontId="76" fillId="31" borderId="17" xfId="0" applyFont="1" applyFill="1" applyBorder="1"/>
    <xf numFmtId="171" fontId="5" fillId="30" borderId="3" xfId="250" applyNumberFormat="1" applyFont="1" applyFill="1" applyBorder="1" applyAlignment="1">
      <alignment horizontal="center" vertical="center" wrapText="1"/>
    </xf>
    <xf numFmtId="3" fontId="5" fillId="30" borderId="3" xfId="0" applyNumberFormat="1" applyFont="1" applyFill="1" applyBorder="1" applyAlignment="1">
      <alignment horizontal="center" vertical="center" wrapText="1"/>
    </xf>
    <xf numFmtId="170" fontId="81" fillId="30" borderId="3" xfId="0" quotePrefix="1" applyNumberFormat="1" applyFont="1" applyFill="1" applyBorder="1" applyAlignment="1">
      <alignment horizontal="right" vertical="center" wrapText="1"/>
    </xf>
    <xf numFmtId="0" fontId="5" fillId="30" borderId="0" xfId="0" applyFont="1" applyFill="1" applyBorder="1" applyAlignment="1">
      <alignment horizontal="right" vertical="center"/>
    </xf>
    <xf numFmtId="171" fontId="5" fillId="22" borderId="3" xfId="0" applyNumberFormat="1" applyFont="1" applyFill="1" applyBorder="1" applyAlignment="1">
      <alignment horizontal="center" vertical="center" wrapText="1"/>
    </xf>
    <xf numFmtId="171" fontId="6" fillId="30" borderId="3" xfId="250" applyNumberFormat="1" applyFont="1" applyFill="1" applyBorder="1" applyAlignment="1">
      <alignment horizontal="right" vertical="center" wrapText="1"/>
    </xf>
    <xf numFmtId="0" fontId="5" fillId="30" borderId="3" xfId="0" applyFont="1" applyFill="1" applyBorder="1" applyAlignment="1">
      <alignment vertical="center"/>
    </xf>
    <xf numFmtId="171" fontId="4" fillId="0" borderId="0" xfId="0" applyNumberFormat="1" applyFont="1" applyFill="1" applyBorder="1" applyAlignment="1">
      <alignment horizontal="left" vertical="center" wrapText="1"/>
    </xf>
    <xf numFmtId="0" fontId="4" fillId="30" borderId="3" xfId="250" applyFont="1" applyFill="1" applyBorder="1" applyAlignment="1">
      <alignment horizontal="center" vertical="center" wrapText="1"/>
    </xf>
    <xf numFmtId="171" fontId="5" fillId="0" borderId="0" xfId="0" applyNumberFormat="1" applyFont="1" applyBorder="1" applyAlignment="1">
      <alignment horizontal="center" vertical="center" wrapText="1"/>
    </xf>
    <xf numFmtId="0" fontId="74" fillId="33" borderId="3" xfId="0" quotePrefix="1" applyFont="1" applyFill="1" applyBorder="1" applyAlignment="1">
      <alignment horizontal="center" vertical="center"/>
    </xf>
    <xf numFmtId="0" fontId="74" fillId="33" borderId="3" xfId="0" applyFont="1" applyFill="1" applyBorder="1" applyAlignment="1">
      <alignment horizontal="left" vertical="top" wrapText="1"/>
    </xf>
    <xf numFmtId="0" fontId="5" fillId="0" borderId="0" xfId="0" applyFont="1" applyFill="1" applyBorder="1" applyAlignment="1">
      <alignment vertical="center"/>
    </xf>
    <xf numFmtId="49" fontId="6" fillId="0" borderId="21" xfId="0" applyNumberFormat="1" applyFont="1" applyFill="1" applyBorder="1" applyAlignment="1">
      <alignment horizontal="right" vertical="center" wrapText="1"/>
    </xf>
    <xf numFmtId="0" fontId="6" fillId="0" borderId="20" xfId="0" applyNumberFormat="1" applyFont="1" applyFill="1" applyBorder="1" applyAlignment="1">
      <alignment horizontal="right" vertical="top" wrapText="1"/>
    </xf>
    <xf numFmtId="2" fontId="74" fillId="28" borderId="21" xfId="0" applyNumberFormat="1" applyFont="1" applyFill="1" applyBorder="1" applyAlignment="1">
      <alignment horizontal="right" vertical="center" wrapText="1"/>
    </xf>
    <xf numFmtId="2" fontId="74" fillId="28" borderId="30" xfId="0" applyNumberFormat="1" applyFont="1" applyFill="1" applyBorder="1" applyAlignment="1">
      <alignment horizontal="right" vertical="center" wrapText="1"/>
    </xf>
    <xf numFmtId="2" fontId="74" fillId="28" borderId="3" xfId="0" applyNumberFormat="1" applyFont="1" applyFill="1" applyBorder="1" applyAlignment="1">
      <alignment horizontal="right" vertical="center" wrapText="1"/>
    </xf>
    <xf numFmtId="49" fontId="74" fillId="34" borderId="21" xfId="0" applyNumberFormat="1" applyFont="1" applyFill="1" applyBorder="1" applyAlignment="1">
      <alignment horizontal="right" vertical="top" wrapText="1"/>
    </xf>
    <xf numFmtId="0" fontId="5" fillId="34" borderId="3" xfId="0" quotePrefix="1" applyFont="1" applyFill="1" applyBorder="1" applyAlignment="1">
      <alignment horizontal="right" vertical="center"/>
    </xf>
    <xf numFmtId="0" fontId="74" fillId="28" borderId="3" xfId="191" applyFont="1" applyFill="1" applyBorder="1" applyAlignment="1">
      <alignment horizontal="right" vertical="center" wrapText="1"/>
    </xf>
    <xf numFmtId="0" fontId="71" fillId="28" borderId="3" xfId="0" quotePrefix="1" applyFont="1" applyFill="1" applyBorder="1" applyAlignment="1">
      <alignment horizontal="center" vertical="center"/>
    </xf>
    <xf numFmtId="3" fontId="5" fillId="0" borderId="34" xfId="0" applyNumberFormat="1" applyFont="1" applyFill="1" applyBorder="1" applyAlignment="1">
      <alignment horizontal="center" vertical="center" wrapText="1"/>
    </xf>
    <xf numFmtId="0" fontId="0" fillId="0" borderId="33" xfId="0" applyFont="1" applyBorder="1" applyAlignment="1">
      <alignment horizontal="center" vertical="center" wrapText="1"/>
    </xf>
    <xf numFmtId="0" fontId="6" fillId="35" borderId="21" xfId="0" applyNumberFormat="1" applyFont="1" applyFill="1" applyBorder="1" applyAlignment="1">
      <alignment horizontal="left" vertical="top" wrapText="1"/>
    </xf>
    <xf numFmtId="0" fontId="5" fillId="35" borderId="17" xfId="0" quotePrefix="1" applyFont="1" applyFill="1" applyBorder="1" applyAlignment="1">
      <alignment horizontal="center" vertical="center"/>
    </xf>
    <xf numFmtId="0" fontId="5" fillId="0" borderId="0" xfId="0" applyFont="1" applyFill="1" applyBorder="1" applyAlignment="1">
      <alignment horizontal="center" vertical="center"/>
    </xf>
    <xf numFmtId="49" fontId="6" fillId="32" borderId="21" xfId="0" applyNumberFormat="1" applyFont="1" applyFill="1" applyBorder="1" applyAlignment="1">
      <alignment horizontal="right" vertical="top" wrapText="1"/>
    </xf>
    <xf numFmtId="49" fontId="6" fillId="0" borderId="37" xfId="0" applyNumberFormat="1" applyFont="1" applyFill="1" applyBorder="1" applyAlignment="1">
      <alignment horizontal="right" vertical="top" wrapText="1"/>
    </xf>
    <xf numFmtId="49" fontId="6" fillId="22" borderId="3" xfId="0" applyNumberFormat="1" applyFont="1" applyFill="1" applyBorder="1" applyAlignment="1">
      <alignment horizontal="right" wrapText="1"/>
    </xf>
    <xf numFmtId="0" fontId="81" fillId="30" borderId="3" xfId="0" applyFont="1" applyFill="1" applyBorder="1" applyAlignment="1">
      <alignment horizontal="right"/>
    </xf>
    <xf numFmtId="0" fontId="4" fillId="30" borderId="3" xfId="0" quotePrefix="1" applyFont="1" applyFill="1" applyBorder="1" applyAlignment="1">
      <alignment horizontal="center" vertical="center"/>
    </xf>
    <xf numFmtId="170" fontId="6" fillId="30" borderId="3" xfId="0" applyNumberFormat="1" applyFont="1" applyFill="1" applyBorder="1" applyAlignment="1">
      <alignment horizontal="center" vertical="center"/>
    </xf>
    <xf numFmtId="171" fontId="5" fillId="30" borderId="3" xfId="0" applyNumberFormat="1" applyFont="1" applyFill="1" applyBorder="1" applyAlignment="1">
      <alignment horizontal="center" vertical="center"/>
    </xf>
    <xf numFmtId="171" fontId="5" fillId="30" borderId="3" xfId="0" applyNumberFormat="1" applyFont="1" applyFill="1" applyBorder="1" applyAlignment="1" applyProtection="1">
      <alignment horizontal="center" vertical="center" wrapText="1"/>
      <protection locked="0"/>
    </xf>
    <xf numFmtId="171" fontId="5" fillId="30" borderId="3" xfId="0" applyNumberFormat="1" applyFont="1" applyFill="1" applyBorder="1" applyAlignment="1" applyProtection="1">
      <alignment horizontal="center" vertical="center" wrapText="1"/>
    </xf>
    <xf numFmtId="171" fontId="71" fillId="30" borderId="3" xfId="0" applyNumberFormat="1" applyFont="1" applyFill="1" applyBorder="1" applyAlignment="1">
      <alignment horizontal="right" vertical="center" wrapText="1"/>
    </xf>
    <xf numFmtId="0" fontId="4" fillId="30" borderId="0" xfId="0" applyFont="1" applyFill="1" applyBorder="1" applyAlignment="1">
      <alignment horizontal="center" vertical="center"/>
    </xf>
    <xf numFmtId="171" fontId="5" fillId="30" borderId="0" xfId="0" applyNumberFormat="1" applyFont="1" applyFill="1" applyBorder="1" applyAlignment="1">
      <alignment vertical="center"/>
    </xf>
    <xf numFmtId="0" fontId="5" fillId="30" borderId="0" xfId="0" applyFont="1" applyFill="1" applyBorder="1" applyAlignment="1">
      <alignment horizontal="center" vertical="center"/>
    </xf>
    <xf numFmtId="170" fontId="81" fillId="30" borderId="3" xfId="0" applyNumberFormat="1" applyFont="1" applyFill="1" applyBorder="1" applyAlignment="1">
      <alignment horizontal="right"/>
    </xf>
    <xf numFmtId="171" fontId="6" fillId="30" borderId="3" xfId="0" applyNumberFormat="1" applyFont="1" applyFill="1" applyBorder="1" applyAlignment="1">
      <alignment vertical="center"/>
    </xf>
    <xf numFmtId="4" fontId="6" fillId="30" borderId="3" xfId="0" applyNumberFormat="1" applyFont="1" applyFill="1" applyBorder="1" applyAlignment="1">
      <alignment horizontal="right" vertical="center" wrapText="1"/>
    </xf>
    <xf numFmtId="170" fontId="5" fillId="30" borderId="3" xfId="0" applyNumberFormat="1" applyFont="1" applyFill="1" applyBorder="1" applyAlignment="1">
      <alignment vertical="center"/>
    </xf>
    <xf numFmtId="170" fontId="5" fillId="30" borderId="3" xfId="0" applyNumberFormat="1" applyFont="1" applyFill="1" applyBorder="1"/>
    <xf numFmtId="171" fontId="5" fillId="30" borderId="0" xfId="0" applyNumberFormat="1" applyFont="1" applyFill="1" applyBorder="1" applyAlignment="1">
      <alignment horizontal="right" vertical="center" wrapText="1"/>
    </xf>
    <xf numFmtId="171" fontId="5" fillId="32" borderId="3" xfId="0" applyNumberFormat="1" applyFont="1" applyFill="1" applyBorder="1" applyAlignment="1">
      <alignment horizontal="center" vertical="center" wrapText="1"/>
    </xf>
    <xf numFmtId="2" fontId="74" fillId="28" borderId="0" xfId="0" applyNumberFormat="1" applyFont="1" applyFill="1" applyBorder="1" applyAlignment="1">
      <alignment horizontal="right" vertical="center" wrapText="1"/>
    </xf>
    <xf numFmtId="171" fontId="5" fillId="30" borderId="34" xfId="0" applyNumberFormat="1" applyFont="1" applyFill="1" applyBorder="1" applyAlignment="1">
      <alignment horizontal="center" vertical="center" wrapText="1"/>
    </xf>
    <xf numFmtId="171" fontId="5" fillId="30" borderId="34" xfId="0" quotePrefix="1" applyNumberFormat="1" applyFont="1" applyFill="1" applyBorder="1" applyAlignment="1">
      <alignment horizontal="center" vertical="center" wrapText="1"/>
    </xf>
    <xf numFmtId="171" fontId="4" fillId="30" borderId="34" xfId="0" quotePrefix="1" applyNumberFormat="1" applyFont="1" applyFill="1" applyBorder="1" applyAlignment="1">
      <alignment horizontal="center" vertical="center" wrapText="1"/>
    </xf>
    <xf numFmtId="171" fontId="6" fillId="30" borderId="3" xfId="0" applyNumberFormat="1" applyFont="1" applyFill="1" applyBorder="1"/>
    <xf numFmtId="4" fontId="4" fillId="26" borderId="3" xfId="0" applyNumberFormat="1" applyFont="1" applyFill="1" applyBorder="1" applyAlignment="1">
      <alignment horizontal="center" vertical="center" wrapText="1"/>
    </xf>
    <xf numFmtId="0" fontId="5" fillId="0" borderId="0" xfId="0" applyFont="1" applyFill="1" applyBorder="1" applyAlignment="1">
      <alignment vertical="center"/>
    </xf>
    <xf numFmtId="171" fontId="4" fillId="30" borderId="0" xfId="0" quotePrefix="1" applyNumberFormat="1" applyFont="1" applyFill="1" applyBorder="1" applyAlignment="1">
      <alignment horizontal="center"/>
    </xf>
    <xf numFmtId="183" fontId="88" fillId="30" borderId="0" xfId="0" quotePrefix="1" applyNumberFormat="1" applyFont="1" applyFill="1" applyBorder="1" applyAlignment="1">
      <alignment horizontal="center"/>
    </xf>
    <xf numFmtId="171" fontId="90" fillId="30" borderId="0" xfId="0" quotePrefix="1" applyNumberFormat="1" applyFont="1" applyFill="1" applyBorder="1" applyAlignment="1">
      <alignment horizontal="center"/>
    </xf>
    <xf numFmtId="4" fontId="88" fillId="30" borderId="0" xfId="0" applyNumberFormat="1" applyFont="1" applyFill="1" applyBorder="1" applyAlignment="1">
      <alignment horizontal="center" vertical="center"/>
    </xf>
    <xf numFmtId="0" fontId="88" fillId="30" borderId="0" xfId="0" applyFont="1" applyFill="1" applyBorder="1" applyAlignment="1">
      <alignment horizontal="center" vertical="center"/>
    </xf>
    <xf numFmtId="171" fontId="88" fillId="30" borderId="0" xfId="0" applyNumberFormat="1" applyFont="1" applyFill="1" applyBorder="1" applyAlignment="1">
      <alignment horizontal="center" vertical="center" wrapText="1"/>
    </xf>
    <xf numFmtId="170" fontId="90" fillId="0" borderId="0" xfId="0" applyNumberFormat="1" applyFont="1" applyFill="1" applyBorder="1" applyAlignment="1">
      <alignment horizontal="center" vertical="center" wrapText="1"/>
    </xf>
    <xf numFmtId="0" fontId="5" fillId="30" borderId="3" xfId="0" applyFont="1" applyFill="1" applyBorder="1" applyAlignment="1">
      <alignment horizontal="center" vertical="center" wrapText="1" shrinkToFit="1"/>
    </xf>
    <xf numFmtId="171" fontId="81" fillId="30" borderId="3" xfId="0" quotePrefix="1" applyNumberFormat="1" applyFont="1" applyFill="1" applyBorder="1" applyAlignment="1">
      <alignment horizontal="center" vertical="center" wrapText="1"/>
    </xf>
    <xf numFmtId="0" fontId="69"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170" fontId="90" fillId="30" borderId="0" xfId="0" applyNumberFormat="1" applyFont="1" applyFill="1" applyBorder="1" applyAlignment="1">
      <alignment horizontal="center" vertical="center" wrapText="1"/>
    </xf>
    <xf numFmtId="170" fontId="90" fillId="30" borderId="0" xfId="0" applyNumberFormat="1" applyFont="1" applyFill="1" applyBorder="1" applyAlignment="1">
      <alignment horizontal="right" vertical="center"/>
    </xf>
    <xf numFmtId="170" fontId="90" fillId="30" borderId="0" xfId="0" applyNumberFormat="1" applyFont="1" applyFill="1" applyBorder="1" applyAlignment="1">
      <alignment horizontal="right" vertical="center" wrapText="1"/>
    </xf>
    <xf numFmtId="0" fontId="73" fillId="0" borderId="0" xfId="0" applyFont="1" applyFill="1" applyBorder="1" applyAlignment="1">
      <alignment vertical="center"/>
    </xf>
    <xf numFmtId="170" fontId="4" fillId="0" borderId="3" xfId="0" applyNumberFormat="1" applyFont="1" applyFill="1" applyBorder="1" applyAlignment="1">
      <alignment horizontal="center" vertical="center" wrapText="1"/>
    </xf>
    <xf numFmtId="170" fontId="5" fillId="0" borderId="3" xfId="0" applyNumberFormat="1" applyFont="1" applyFill="1" applyBorder="1" applyAlignment="1">
      <alignment horizontal="center" vertical="center"/>
    </xf>
    <xf numFmtId="170" fontId="4" fillId="0" borderId="3" xfId="0" applyNumberFormat="1" applyFont="1" applyFill="1" applyBorder="1" applyAlignment="1">
      <alignment horizontal="center" vertical="center"/>
    </xf>
    <xf numFmtId="0" fontId="70" fillId="0" borderId="3" xfId="0" applyFont="1" applyFill="1" applyBorder="1" applyAlignment="1">
      <alignment horizontal="left" vertical="center" wrapText="1"/>
    </xf>
    <xf numFmtId="3" fontId="70" fillId="0" borderId="3" xfId="0" applyNumberFormat="1" applyFont="1" applyFill="1" applyBorder="1" applyAlignment="1">
      <alignment horizontal="left" vertical="center" wrapText="1"/>
    </xf>
    <xf numFmtId="0" fontId="9" fillId="0" borderId="3" xfId="0" applyFont="1" applyFill="1" applyBorder="1" applyAlignment="1">
      <alignment horizontal="left" vertical="center" wrapText="1"/>
    </xf>
    <xf numFmtId="171" fontId="5" fillId="3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171"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171" fontId="5" fillId="0" borderId="0"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69" fillId="0" borderId="0" xfId="0" applyFont="1" applyFill="1" applyBorder="1" applyAlignment="1">
      <alignment horizontal="center" vertical="center"/>
    </xf>
    <xf numFmtId="0" fontId="4" fillId="0" borderId="3" xfId="0" applyFont="1" applyFill="1" applyBorder="1" applyAlignment="1">
      <alignment horizontal="left" vertical="center" wrapText="1"/>
    </xf>
    <xf numFmtId="0" fontId="5" fillId="0" borderId="0" xfId="0" applyFont="1" applyFill="1" applyBorder="1" applyAlignment="1">
      <alignment horizontal="left" vertical="center"/>
    </xf>
    <xf numFmtId="0" fontId="5" fillId="30"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 xfId="25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wrapText="1"/>
    </xf>
    <xf numFmtId="171" fontId="5" fillId="0" borderId="0" xfId="0" applyNumberFormat="1" applyFont="1" applyFill="1" applyBorder="1" applyAlignment="1">
      <alignment horizontal="center" vertical="center" wrapText="1"/>
    </xf>
    <xf numFmtId="0" fontId="5" fillId="0" borderId="17" xfId="0" applyFont="1" applyFill="1" applyBorder="1" applyAlignment="1">
      <alignment horizontal="center" vertical="top" wrapText="1"/>
    </xf>
    <xf numFmtId="0" fontId="5" fillId="0" borderId="3" xfId="0" applyFont="1" applyFill="1" applyBorder="1" applyAlignment="1">
      <alignment horizontal="center" vertical="center"/>
    </xf>
    <xf numFmtId="0" fontId="5" fillId="0" borderId="3" xfId="0" applyFont="1" applyFill="1" applyBorder="1" applyAlignment="1">
      <alignment horizontal="center" vertical="top" wrapText="1"/>
    </xf>
    <xf numFmtId="0" fontId="5" fillId="0" borderId="3" xfId="0" applyFont="1" applyFill="1" applyBorder="1" applyAlignment="1">
      <alignment horizontal="center" vertical="center" wrapText="1"/>
    </xf>
    <xf numFmtId="0" fontId="4" fillId="0" borderId="0" xfId="0" applyFont="1" applyFill="1" applyBorder="1" applyAlignment="1">
      <alignment horizontal="center" vertical="center"/>
    </xf>
    <xf numFmtId="171" fontId="4" fillId="0" borderId="0"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15" xfId="0"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3" fontId="5" fillId="0" borderId="20" xfId="0" applyNumberFormat="1"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4" fillId="0" borderId="0" xfId="0" applyFont="1" applyFill="1" applyBorder="1" applyAlignment="1">
      <alignment horizontal="left" vertical="center"/>
    </xf>
    <xf numFmtId="0" fontId="5" fillId="0" borderId="14" xfId="0" applyFont="1" applyBorder="1" applyAlignment="1">
      <alignment horizontal="center" vertical="center" wrapText="1"/>
    </xf>
    <xf numFmtId="0" fontId="4" fillId="0" borderId="0" xfId="0" applyFont="1" applyFill="1" applyAlignment="1">
      <alignment horizontal="center" vertical="center"/>
    </xf>
    <xf numFmtId="0" fontId="0" fillId="0" borderId="0" xfId="0" applyFont="1" applyBorder="1" applyAlignment="1">
      <alignment horizontal="center" vertical="center" wrapText="1"/>
    </xf>
    <xf numFmtId="0" fontId="5" fillId="0" borderId="2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9" fillId="0" borderId="20" xfId="0" applyFont="1" applyFill="1" applyBorder="1" applyAlignment="1">
      <alignment horizontal="center" vertical="center" wrapText="1" shrinkToFit="1"/>
    </xf>
    <xf numFmtId="0" fontId="9" fillId="0" borderId="15"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77" fillId="0" borderId="36" xfId="0" quotePrefix="1" applyFont="1" applyFill="1" applyBorder="1" applyAlignment="1">
      <alignment horizontal="right" vertical="center"/>
    </xf>
    <xf numFmtId="0" fontId="0" fillId="31" borderId="3" xfId="0" applyFont="1" applyFill="1" applyBorder="1" applyAlignment="1">
      <alignment horizontal="right"/>
    </xf>
    <xf numFmtId="2" fontId="76" fillId="28" borderId="21" xfId="0" applyNumberFormat="1" applyFont="1" applyFill="1" applyBorder="1" applyAlignment="1">
      <alignment horizontal="right" vertical="center" wrapText="1"/>
    </xf>
    <xf numFmtId="2" fontId="74" fillId="28" borderId="21" xfId="0" applyNumberFormat="1" applyFont="1" applyFill="1" applyBorder="1" applyAlignment="1">
      <alignment horizontal="left" vertical="center" wrapText="1"/>
    </xf>
    <xf numFmtId="0" fontId="6" fillId="30" borderId="21" xfId="0" applyNumberFormat="1" applyFont="1" applyFill="1" applyBorder="1" applyAlignment="1">
      <alignment horizontal="left" vertical="top" wrapText="1"/>
    </xf>
    <xf numFmtId="0" fontId="77" fillId="30" borderId="3" xfId="0" quotePrefix="1" applyFont="1" applyFill="1" applyBorder="1" applyAlignment="1">
      <alignment horizontal="right" vertical="center"/>
    </xf>
    <xf numFmtId="171" fontId="81" fillId="30" borderId="3" xfId="0" quotePrefix="1" applyNumberFormat="1" applyFont="1" applyFill="1" applyBorder="1" applyAlignment="1">
      <alignment horizontal="right" vertical="center" wrapText="1"/>
    </xf>
    <xf numFmtId="0" fontId="0" fillId="30" borderId="0" xfId="0" applyFont="1" applyFill="1"/>
    <xf numFmtId="0" fontId="73" fillId="0" borderId="0" xfId="0" applyFont="1"/>
    <xf numFmtId="0" fontId="91" fillId="0" borderId="0" xfId="0" applyFont="1"/>
    <xf numFmtId="0" fontId="4" fillId="36" borderId="3" xfId="0" applyFont="1" applyFill="1" applyBorder="1" applyAlignment="1">
      <alignment horizontal="left" vertical="center" wrapText="1"/>
    </xf>
    <xf numFmtId="0" fontId="4" fillId="36" borderId="3" xfId="0" quotePrefix="1" applyFont="1" applyFill="1" applyBorder="1" applyAlignment="1">
      <alignment horizontal="center" vertical="center"/>
    </xf>
    <xf numFmtId="171" fontId="4" fillId="36" borderId="3" xfId="0" applyNumberFormat="1" applyFont="1" applyFill="1" applyBorder="1" applyAlignment="1">
      <alignment horizontal="center" vertical="center" wrapText="1"/>
    </xf>
    <xf numFmtId="0" fontId="4" fillId="36" borderId="17" xfId="0" applyFont="1" applyFill="1" applyBorder="1" applyAlignment="1">
      <alignment horizontal="center" vertical="center"/>
    </xf>
    <xf numFmtId="170" fontId="81" fillId="30" borderId="3" xfId="0" applyNumberFormat="1" applyFont="1" applyFill="1" applyBorder="1" applyAlignment="1">
      <alignment horizontal="right" vertical="center"/>
    </xf>
    <xf numFmtId="183" fontId="5" fillId="30" borderId="0" xfId="0" quotePrefix="1" applyNumberFormat="1" applyFont="1" applyFill="1" applyBorder="1" applyAlignment="1">
      <alignment horizontal="center"/>
    </xf>
    <xf numFmtId="0" fontId="6" fillId="30" borderId="21" xfId="0" applyNumberFormat="1" applyFont="1" applyFill="1" applyBorder="1" applyAlignment="1">
      <alignment horizontal="right" vertical="top" wrapText="1"/>
    </xf>
    <xf numFmtId="0" fontId="5" fillId="30" borderId="21" xfId="0" applyNumberFormat="1" applyFont="1" applyFill="1" applyBorder="1" applyAlignment="1">
      <alignment horizontal="left" vertical="center" wrapText="1"/>
    </xf>
    <xf numFmtId="0" fontId="6" fillId="30" borderId="21" xfId="0" applyNumberFormat="1" applyFont="1" applyFill="1" applyBorder="1" applyAlignment="1">
      <alignment vertical="top" wrapText="1"/>
    </xf>
    <xf numFmtId="0" fontId="68" fillId="30" borderId="3" xfId="0" quotePrefix="1" applyFont="1" applyFill="1" applyBorder="1" applyAlignment="1">
      <alignment horizontal="center" vertical="center"/>
    </xf>
    <xf numFmtId="0" fontId="6" fillId="30" borderId="41" xfId="0" applyNumberFormat="1" applyFont="1" applyFill="1" applyBorder="1" applyAlignment="1">
      <alignment vertical="top" wrapText="1"/>
    </xf>
    <xf numFmtId="49" fontId="81" fillId="30" borderId="21" xfId="0" applyNumberFormat="1" applyFont="1" applyFill="1" applyBorder="1" applyAlignment="1">
      <alignment horizontal="right" vertical="top" wrapText="1"/>
    </xf>
    <xf numFmtId="171" fontId="6" fillId="30" borderId="3" xfId="250" applyNumberFormat="1" applyFont="1" applyFill="1" applyBorder="1" applyAlignment="1">
      <alignment horizontal="center" vertical="center" wrapText="1"/>
    </xf>
    <xf numFmtId="171" fontId="4" fillId="30" borderId="3" xfId="250" applyNumberFormat="1" applyFont="1" applyFill="1" applyBorder="1" applyAlignment="1">
      <alignment horizontal="center" vertical="center" wrapText="1"/>
    </xf>
    <xf numFmtId="4" fontId="4" fillId="0" borderId="3" xfId="250" applyNumberFormat="1" applyFont="1" applyFill="1" applyBorder="1" applyAlignment="1">
      <alignment horizontal="center" vertical="center" wrapText="1"/>
    </xf>
    <xf numFmtId="171" fontId="5" fillId="22" borderId="3" xfId="250" applyNumberFormat="1" applyFont="1" applyFill="1" applyBorder="1" applyAlignment="1">
      <alignment horizontal="center" vertical="center" wrapText="1"/>
    </xf>
    <xf numFmtId="171" fontId="6" fillId="22" borderId="3" xfId="250" applyNumberFormat="1" applyFont="1" applyFill="1" applyBorder="1" applyAlignment="1">
      <alignment horizontal="right" vertical="center" wrapText="1"/>
    </xf>
    <xf numFmtId="171" fontId="5" fillId="0" borderId="3" xfId="250" applyNumberFormat="1" applyFont="1" applyFill="1" applyBorder="1" applyAlignment="1">
      <alignment horizontal="right" vertical="center" wrapText="1"/>
    </xf>
    <xf numFmtId="1" fontId="5" fillId="0" borderId="3" xfId="0" applyNumberFormat="1" applyFont="1" applyFill="1" applyBorder="1" applyAlignment="1">
      <alignment horizontal="center" vertical="center" wrapText="1"/>
    </xf>
    <xf numFmtId="1" fontId="5" fillId="30" borderId="21" xfId="0" applyNumberFormat="1" applyFont="1" applyFill="1" applyBorder="1" applyAlignment="1">
      <alignment horizontal="center" vertical="center" wrapText="1"/>
    </xf>
    <xf numFmtId="171" fontId="4" fillId="0" borderId="21" xfId="0" applyNumberFormat="1" applyFont="1" applyFill="1" applyBorder="1" applyAlignment="1">
      <alignment horizontal="center" vertical="center" wrapText="1"/>
    </xf>
    <xf numFmtId="171" fontId="5" fillId="0" borderId="21" xfId="0" applyNumberFormat="1" applyFont="1" applyFill="1" applyBorder="1" applyAlignment="1">
      <alignment horizontal="center" vertical="center" wrapText="1"/>
    </xf>
    <xf numFmtId="171" fontId="4" fillId="22" borderId="3" xfId="0" applyNumberFormat="1" applyFont="1" applyFill="1" applyBorder="1" applyAlignment="1">
      <alignment horizontal="center" vertical="center" wrapText="1"/>
    </xf>
    <xf numFmtId="171" fontId="5" fillId="30" borderId="21" xfId="0" applyNumberFormat="1" applyFont="1" applyFill="1" applyBorder="1" applyAlignment="1">
      <alignment horizontal="center" vertical="center" wrapText="1"/>
    </xf>
    <xf numFmtId="171" fontId="4" fillId="30" borderId="21"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0" fontId="7" fillId="0" borderId="20" xfId="0" applyFont="1" applyFill="1" applyBorder="1" applyAlignment="1">
      <alignment horizontal="center" vertical="center"/>
    </xf>
    <xf numFmtId="171" fontId="5" fillId="30" borderId="15" xfId="0" applyNumberFormat="1" applyFont="1" applyFill="1" applyBorder="1" applyAlignment="1">
      <alignment horizontal="center" vertical="center" wrapText="1"/>
    </xf>
    <xf numFmtId="171" fontId="5" fillId="0" borderId="14" xfId="0" applyNumberFormat="1" applyFont="1" applyBorder="1" applyAlignment="1">
      <alignment horizontal="center" vertical="center" wrapText="1"/>
    </xf>
    <xf numFmtId="171" fontId="5" fillId="0" borderId="14" xfId="0" applyNumberFormat="1" applyFont="1" applyFill="1" applyBorder="1" applyAlignment="1">
      <alignment horizontal="center" vertical="center" wrapText="1"/>
    </xf>
    <xf numFmtId="171" fontId="5" fillId="0" borderId="20" xfId="0" applyNumberFormat="1" applyFont="1" applyBorder="1" applyAlignment="1">
      <alignment horizontal="center" vertical="center" wrapText="1"/>
    </xf>
    <xf numFmtId="171" fontId="5" fillId="30" borderId="13" xfId="0" applyNumberFormat="1" applyFont="1" applyFill="1" applyBorder="1" applyAlignment="1">
      <alignment horizontal="center" vertical="center" wrapText="1"/>
    </xf>
    <xf numFmtId="171" fontId="5" fillId="0" borderId="16" xfId="0" applyNumberFormat="1" applyFont="1" applyBorder="1" applyAlignment="1">
      <alignment horizontal="center" vertical="center" wrapText="1"/>
    </xf>
    <xf numFmtId="4" fontId="5" fillId="30" borderId="20" xfId="0" applyNumberFormat="1" applyFont="1" applyFill="1" applyBorder="1" applyAlignment="1">
      <alignment horizontal="center" vertical="center" wrapText="1"/>
    </xf>
    <xf numFmtId="171" fontId="5" fillId="0" borderId="20" xfId="0" applyNumberFormat="1" applyFont="1" applyFill="1" applyBorder="1" applyAlignment="1">
      <alignment horizontal="left" vertical="center" wrapText="1"/>
    </xf>
    <xf numFmtId="171" fontId="0" fillId="0" borderId="20" xfId="0" applyNumberFormat="1" applyFont="1" applyBorder="1" applyAlignment="1">
      <alignment horizontal="center" vertical="center" wrapText="1"/>
    </xf>
    <xf numFmtId="4" fontId="0" fillId="0" borderId="20" xfId="0" applyNumberFormat="1" applyFont="1" applyBorder="1" applyAlignment="1">
      <alignment horizontal="center" vertical="center" wrapText="1"/>
    </xf>
    <xf numFmtId="3" fontId="4" fillId="0" borderId="20" xfId="0" applyNumberFormat="1" applyFont="1" applyFill="1" applyBorder="1" applyAlignment="1">
      <alignment horizontal="center" vertical="center" wrapText="1"/>
    </xf>
    <xf numFmtId="171" fontId="5" fillId="0" borderId="15" xfId="0" applyNumberFormat="1" applyFont="1" applyBorder="1" applyAlignment="1">
      <alignment horizontal="center" vertical="center" wrapText="1"/>
    </xf>
    <xf numFmtId="3" fontId="5" fillId="0" borderId="0" xfId="0" applyNumberFormat="1" applyFont="1" applyFill="1" applyBorder="1" applyAlignment="1">
      <alignment horizontal="center" vertical="center"/>
    </xf>
    <xf numFmtId="171" fontId="5" fillId="32" borderId="0" xfId="0" applyNumberFormat="1" applyFont="1" applyFill="1" applyBorder="1" applyAlignment="1">
      <alignment horizontal="center" vertical="center" wrapText="1"/>
    </xf>
    <xf numFmtId="170" fontId="4" fillId="0" borderId="14" xfId="0" applyNumberFormat="1" applyFont="1" applyBorder="1" applyAlignment="1">
      <alignment horizontal="center" vertical="center" wrapText="1" shrinkToFit="1"/>
    </xf>
    <xf numFmtId="170" fontId="4" fillId="0" borderId="3" xfId="0" applyNumberFormat="1" applyFont="1" applyBorder="1" applyAlignment="1">
      <alignment horizontal="center" vertical="center" wrapText="1" shrinkToFit="1"/>
    </xf>
    <xf numFmtId="170" fontId="5" fillId="0" borderId="3" xfId="0" quotePrefix="1" applyNumberFormat="1" applyFont="1" applyFill="1" applyBorder="1" applyAlignment="1">
      <alignment horizontal="center" vertical="center" wrapText="1"/>
    </xf>
    <xf numFmtId="2" fontId="5" fillId="0" borderId="3" xfId="0" applyNumberFormat="1" applyFont="1" applyFill="1" applyBorder="1" applyAlignment="1">
      <alignment horizontal="center" vertical="center" wrapText="1"/>
    </xf>
    <xf numFmtId="0" fontId="5" fillId="0" borderId="23" xfId="0" applyFont="1" applyFill="1" applyBorder="1" applyAlignment="1">
      <alignment vertical="center"/>
    </xf>
    <xf numFmtId="0" fontId="0" fillId="0" borderId="23" xfId="0" applyFont="1" applyBorder="1" applyAlignment="1">
      <alignment vertical="center"/>
    </xf>
    <xf numFmtId="171" fontId="5" fillId="30" borderId="3" xfId="213" applyNumberFormat="1" applyFont="1" applyFill="1" applyBorder="1" applyAlignment="1">
      <alignment horizontal="center" vertical="center" wrapText="1"/>
    </xf>
    <xf numFmtId="4" fontId="5" fillId="30" borderId="3"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3" xfId="0" applyFont="1" applyFill="1" applyBorder="1" applyAlignment="1">
      <alignment horizontal="center" vertical="center"/>
    </xf>
    <xf numFmtId="0" fontId="69" fillId="0" borderId="0" xfId="0" applyFont="1" applyFill="1" applyBorder="1" applyAlignment="1">
      <alignment horizontal="center" vertical="center"/>
    </xf>
    <xf numFmtId="0" fontId="5" fillId="0" borderId="0" xfId="0" applyFont="1" applyFill="1" applyAlignment="1">
      <alignment horizontal="center" vertical="center"/>
    </xf>
    <xf numFmtId="0" fontId="4" fillId="0" borderId="3" xfId="0" applyFont="1" applyFill="1" applyBorder="1" applyAlignment="1">
      <alignment horizontal="left" vertical="center" wrapText="1"/>
    </xf>
    <xf numFmtId="0" fontId="5" fillId="0" borderId="0" xfId="0" applyFont="1" applyFill="1" applyBorder="1" applyAlignment="1">
      <alignment horizontal="left" vertical="center"/>
    </xf>
    <xf numFmtId="0" fontId="5" fillId="30" borderId="3" xfId="0" applyFont="1" applyFill="1" applyBorder="1" applyAlignment="1">
      <alignment horizontal="center" vertical="center" wrapText="1"/>
    </xf>
    <xf numFmtId="0" fontId="4" fillId="0" borderId="3" xfId="250" applyFont="1" applyFill="1" applyBorder="1" applyAlignment="1">
      <alignment horizontal="left" vertical="center" wrapText="1"/>
    </xf>
    <xf numFmtId="0" fontId="5"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3" fontId="5" fillId="0" borderId="3" xfId="0" applyNumberFormat="1" applyFont="1" applyFill="1" applyBorder="1" applyAlignment="1">
      <alignment horizontal="center" vertical="center" wrapText="1"/>
    </xf>
    <xf numFmtId="171" fontId="4" fillId="30" borderId="19" xfId="0" applyNumberFormat="1" applyFont="1" applyFill="1" applyBorder="1" applyAlignment="1">
      <alignment horizontal="center" vertical="center" wrapText="1"/>
    </xf>
    <xf numFmtId="0" fontId="5" fillId="30" borderId="3" xfId="0" applyFont="1" applyFill="1" applyBorder="1" applyAlignment="1">
      <alignment horizontal="center" vertical="top" wrapText="1" shrinkToFit="1"/>
    </xf>
    <xf numFmtId="0" fontId="5" fillId="30" borderId="0" xfId="0" applyFont="1" applyFill="1" applyAlignment="1">
      <alignment vertical="center"/>
    </xf>
    <xf numFmtId="0" fontId="5" fillId="30" borderId="3" xfId="250" applyFont="1" applyFill="1" applyBorder="1" applyAlignment="1">
      <alignment horizontal="left" vertical="center" wrapText="1"/>
    </xf>
    <xf numFmtId="0" fontId="5" fillId="30" borderId="3" xfId="0" quotePrefix="1" applyFont="1" applyFill="1" applyBorder="1" applyAlignment="1">
      <alignment horizontal="center" vertical="center"/>
    </xf>
    <xf numFmtId="0" fontId="6" fillId="30" borderId="3" xfId="250" applyFont="1" applyFill="1" applyBorder="1" applyAlignment="1">
      <alignment horizontal="left" vertical="center" wrapText="1"/>
    </xf>
    <xf numFmtId="0" fontId="4" fillId="30" borderId="3" xfId="250" applyFont="1" applyFill="1" applyBorder="1" applyAlignment="1">
      <alignment horizontal="left" vertical="center" wrapText="1"/>
    </xf>
    <xf numFmtId="170" fontId="5" fillId="30" borderId="3" xfId="0" applyNumberFormat="1" applyFont="1" applyFill="1" applyBorder="1" applyAlignment="1">
      <alignment horizontal="center" vertical="center"/>
    </xf>
    <xf numFmtId="0" fontId="4" fillId="30" borderId="3" xfId="0" applyFont="1" applyFill="1" applyBorder="1" applyAlignment="1">
      <alignment horizontal="left" vertical="center" wrapText="1"/>
    </xf>
    <xf numFmtId="0" fontId="5" fillId="30" borderId="3" xfId="0" applyFont="1" applyFill="1" applyBorder="1" applyAlignment="1">
      <alignment horizontal="left" vertical="center" wrapText="1"/>
    </xf>
    <xf numFmtId="0" fontId="5" fillId="30" borderId="0" xfId="0" applyFont="1" applyFill="1" applyAlignment="1">
      <alignment horizontal="center" vertical="center"/>
    </xf>
    <xf numFmtId="0" fontId="6" fillId="30" borderId="3" xfId="0" applyFont="1" applyFill="1" applyBorder="1" applyAlignment="1">
      <alignment horizontal="left" vertical="center" wrapText="1"/>
    </xf>
    <xf numFmtId="49" fontId="6" fillId="30" borderId="20" xfId="0" applyNumberFormat="1" applyFont="1" applyFill="1" applyBorder="1" applyAlignment="1">
      <alignment horizontal="left" vertical="top" wrapText="1"/>
    </xf>
    <xf numFmtId="170" fontId="81" fillId="30" borderId="3" xfId="0" quotePrefix="1" applyNumberFormat="1" applyFont="1" applyFill="1" applyBorder="1" applyAlignment="1">
      <alignment horizontal="center" vertical="center" wrapText="1"/>
    </xf>
    <xf numFmtId="49" fontId="6" fillId="30" borderId="34" xfId="0" applyNumberFormat="1" applyFont="1" applyFill="1" applyBorder="1" applyAlignment="1">
      <alignment horizontal="left" vertical="top" wrapText="1"/>
    </xf>
    <xf numFmtId="3" fontId="4" fillId="30" borderId="3" xfId="0" applyNumberFormat="1" applyFont="1" applyFill="1" applyBorder="1" applyAlignment="1">
      <alignment horizontal="center" vertical="center" wrapText="1"/>
    </xf>
    <xf numFmtId="3" fontId="4" fillId="26" borderId="3" xfId="0" applyNumberFormat="1" applyFont="1" applyFill="1" applyBorder="1" applyAlignment="1">
      <alignment horizontal="center" vertical="center" wrapText="1"/>
    </xf>
    <xf numFmtId="170" fontId="5" fillId="30" borderId="3" xfId="0" applyNumberFormat="1" applyFont="1" applyFill="1" applyBorder="1" applyAlignment="1">
      <alignment horizontal="center" vertical="center" wrapText="1"/>
    </xf>
    <xf numFmtId="171" fontId="5" fillId="0" borderId="0" xfId="0" applyNumberFormat="1" applyFont="1" applyFill="1" applyBorder="1" applyAlignment="1">
      <alignment horizontal="center" vertical="center" wrapText="1"/>
    </xf>
    <xf numFmtId="0" fontId="5" fillId="30"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wrapText="1"/>
    </xf>
    <xf numFmtId="171" fontId="5" fillId="0" borderId="0" xfId="0" applyNumberFormat="1" applyFont="1" applyFill="1" applyBorder="1" applyAlignment="1">
      <alignment horizontal="center" vertical="center" wrapText="1"/>
    </xf>
    <xf numFmtId="171" fontId="5" fillId="0" borderId="0" xfId="0" quotePrefix="1" applyNumberFormat="1" applyFont="1" applyFill="1" applyBorder="1" applyAlignment="1">
      <alignment horizontal="center" vertical="center" wrapText="1"/>
    </xf>
    <xf numFmtId="0" fontId="69" fillId="0" borderId="0" xfId="0" applyFont="1" applyFill="1" applyBorder="1" applyAlignment="1">
      <alignment horizontal="center" vertical="center"/>
    </xf>
    <xf numFmtId="0" fontId="73" fillId="0" borderId="0" xfId="0" applyFont="1" applyFill="1" applyBorder="1" applyAlignment="1">
      <alignment horizontal="center" vertical="center"/>
    </xf>
    <xf numFmtId="0" fontId="4" fillId="0" borderId="23" xfId="0" applyFont="1" applyFill="1" applyBorder="1" applyAlignment="1" applyProtection="1">
      <alignment horizontal="center"/>
      <protection locked="0"/>
    </xf>
    <xf numFmtId="0" fontId="5" fillId="0" borderId="19" xfId="0" applyFont="1" applyFill="1" applyBorder="1" applyAlignment="1">
      <alignment horizontal="center" vertical="top" wrapText="1"/>
    </xf>
    <xf numFmtId="0" fontId="0" fillId="0" borderId="17" xfId="0" applyFont="1" applyBorder="1" applyAlignment="1">
      <alignment horizontal="center" vertical="top" wrapText="1"/>
    </xf>
    <xf numFmtId="0" fontId="5" fillId="0" borderId="17" xfId="0" applyFont="1" applyFill="1" applyBorder="1" applyAlignment="1">
      <alignment horizontal="center" vertical="top" wrapText="1"/>
    </xf>
    <xf numFmtId="0" fontId="5" fillId="0" borderId="3" xfId="0" applyFont="1" applyFill="1" applyBorder="1" applyAlignment="1">
      <alignment horizontal="center" vertical="center"/>
    </xf>
    <xf numFmtId="0" fontId="5" fillId="0" borderId="3" xfId="0" applyFont="1" applyFill="1" applyBorder="1" applyAlignment="1">
      <alignment horizontal="center" vertical="top" wrapText="1"/>
    </xf>
    <xf numFmtId="0" fontId="5" fillId="30" borderId="3" xfId="0" applyFont="1" applyFill="1" applyBorder="1" applyAlignment="1">
      <alignment horizontal="center" vertical="top" wrapText="1"/>
    </xf>
    <xf numFmtId="0" fontId="5" fillId="0" borderId="3" xfId="0" applyFont="1" applyFill="1" applyBorder="1" applyAlignment="1">
      <alignment horizontal="center" vertical="center" wrapText="1"/>
    </xf>
    <xf numFmtId="0" fontId="72" fillId="0" borderId="0" xfId="0" applyFont="1" applyFill="1" applyBorder="1" applyAlignment="1">
      <alignment horizontal="center" vertical="center"/>
    </xf>
    <xf numFmtId="0" fontId="4" fillId="0" borderId="0" xfId="0" applyFont="1" applyFill="1" applyBorder="1" applyAlignment="1">
      <alignment horizontal="center" vertical="center"/>
    </xf>
    <xf numFmtId="49" fontId="5" fillId="0" borderId="0" xfId="0" applyNumberFormat="1" applyFont="1" applyFill="1" applyBorder="1" applyAlignment="1">
      <alignment horizontal="left" wrapText="1"/>
    </xf>
    <xf numFmtId="49" fontId="5" fillId="0" borderId="0" xfId="0" applyNumberFormat="1" applyFont="1" applyFill="1" applyBorder="1" applyAlignment="1">
      <alignment horizontal="left"/>
    </xf>
    <xf numFmtId="171" fontId="4" fillId="0" borderId="0" xfId="0" applyNumberFormat="1"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30" borderId="36" xfId="0" applyFont="1" applyFill="1" applyBorder="1" applyAlignment="1">
      <alignment horizontal="center" vertical="top" wrapText="1"/>
    </xf>
    <xf numFmtId="0" fontId="5" fillId="30" borderId="17" xfId="0" applyFont="1" applyFill="1" applyBorder="1" applyAlignment="1">
      <alignment horizontal="center" vertical="top" wrapText="1"/>
    </xf>
    <xf numFmtId="0" fontId="5" fillId="0" borderId="3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36" xfId="0" applyFont="1" applyFill="1" applyBorder="1" applyAlignment="1">
      <alignment horizontal="center" vertical="top" wrapText="1"/>
    </xf>
    <xf numFmtId="0" fontId="5" fillId="30"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5" fillId="30" borderId="19" xfId="0" applyFont="1" applyFill="1" applyBorder="1" applyAlignment="1">
      <alignment horizontal="center" vertical="top" wrapText="1"/>
    </xf>
    <xf numFmtId="0" fontId="76" fillId="0" borderId="17" xfId="0" applyFont="1" applyBorder="1" applyAlignment="1">
      <alignment horizontal="center" vertical="top" wrapText="1"/>
    </xf>
    <xf numFmtId="0" fontId="5" fillId="0" borderId="1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0" xfId="0" applyFont="1" applyFill="1" applyAlignment="1">
      <alignment horizontal="center" vertical="center"/>
    </xf>
    <xf numFmtId="171" fontId="5" fillId="0" borderId="0" xfId="0" applyNumberFormat="1" applyFont="1" applyFill="1" applyBorder="1" applyAlignment="1">
      <alignment horizontal="left" vertical="center" wrapText="1"/>
    </xf>
    <xf numFmtId="0" fontId="5" fillId="0" borderId="0" xfId="0" applyFont="1" applyFill="1" applyBorder="1" applyAlignment="1">
      <alignment horizontal="left" vertical="center"/>
    </xf>
    <xf numFmtId="0" fontId="4" fillId="0" borderId="3" xfId="250" applyFont="1" applyFill="1" applyBorder="1" applyAlignment="1">
      <alignment horizontal="left" vertical="center" wrapText="1"/>
    </xf>
    <xf numFmtId="171" fontId="5" fillId="0" borderId="0" xfId="0" quotePrefix="1" applyNumberFormat="1" applyFont="1" applyFill="1" applyBorder="1" applyAlignment="1">
      <alignment horizontal="left" vertical="center" wrapText="1"/>
    </xf>
    <xf numFmtId="0" fontId="4" fillId="0" borderId="0" xfId="250" applyFont="1" applyFill="1" applyBorder="1" applyAlignment="1">
      <alignment horizontal="center" vertical="center"/>
    </xf>
    <xf numFmtId="0" fontId="5" fillId="0" borderId="3" xfId="250" applyFont="1" applyFill="1" applyBorder="1" applyAlignment="1">
      <alignment horizontal="center" vertical="top" wrapText="1"/>
    </xf>
    <xf numFmtId="0" fontId="2" fillId="30" borderId="17" xfId="0" applyFont="1" applyFill="1" applyBorder="1" applyAlignment="1">
      <alignment horizontal="center" vertical="top" wrapText="1"/>
    </xf>
    <xf numFmtId="0" fontId="5" fillId="0" borderId="0" xfId="0" applyFont="1" applyFill="1" applyBorder="1" applyAlignment="1">
      <alignment horizontal="center" vertical="center"/>
    </xf>
    <xf numFmtId="0" fontId="4" fillId="30" borderId="3" xfId="250" applyFont="1" applyFill="1" applyBorder="1" applyAlignment="1">
      <alignment horizontal="left" vertical="center" wrapText="1"/>
    </xf>
    <xf numFmtId="0" fontId="72" fillId="0" borderId="0" xfId="0" applyFont="1" applyFill="1" applyBorder="1" applyAlignment="1">
      <alignment vertical="center"/>
    </xf>
    <xf numFmtId="0" fontId="4" fillId="0" borderId="0" xfId="0" applyFont="1" applyFill="1" applyBorder="1" applyAlignment="1">
      <alignment vertical="center"/>
    </xf>
    <xf numFmtId="0" fontId="5" fillId="30" borderId="19" xfId="250" applyFont="1" applyFill="1" applyBorder="1" applyAlignment="1">
      <alignment horizontal="center" vertical="top" wrapText="1"/>
    </xf>
    <xf numFmtId="0" fontId="5" fillId="30" borderId="17" xfId="250" applyFont="1" applyFill="1" applyBorder="1" applyAlignment="1">
      <alignment horizontal="center" vertical="top" wrapText="1"/>
    </xf>
    <xf numFmtId="0" fontId="5" fillId="30" borderId="3" xfId="0" applyFont="1" applyFill="1" applyBorder="1" applyAlignment="1">
      <alignment horizontal="center" vertical="top" wrapText="1" shrinkToFit="1"/>
    </xf>
    <xf numFmtId="0" fontId="5" fillId="0" borderId="0" xfId="0" applyFont="1" applyFill="1" applyBorder="1" applyAlignment="1">
      <alignment vertical="center"/>
    </xf>
    <xf numFmtId="0" fontId="5" fillId="0" borderId="2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3" fontId="5" fillId="0" borderId="20" xfId="0" applyNumberFormat="1" applyFont="1" applyFill="1" applyBorder="1" applyAlignment="1">
      <alignment horizontal="center" vertical="center" wrapText="1"/>
    </xf>
    <xf numFmtId="3" fontId="5" fillId="0" borderId="15" xfId="0" applyNumberFormat="1" applyFont="1" applyFill="1" applyBorder="1" applyAlignment="1">
      <alignment horizontal="center" vertical="center" wrapText="1"/>
    </xf>
    <xf numFmtId="3" fontId="5" fillId="0" borderId="14" xfId="0" applyNumberFormat="1" applyFont="1" applyFill="1" applyBorder="1" applyAlignment="1">
      <alignment horizontal="center" vertical="center" wrapText="1"/>
    </xf>
    <xf numFmtId="0" fontId="4" fillId="0" borderId="20"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75" fillId="0" borderId="14" xfId="0" applyFont="1" applyBorder="1" applyAlignment="1">
      <alignment horizontal="left" vertical="center" wrapText="1"/>
    </xf>
    <xf numFmtId="171" fontId="5" fillId="0" borderId="20" xfId="0" applyNumberFormat="1" applyFont="1" applyFill="1" applyBorder="1" applyAlignment="1">
      <alignment horizontal="center" vertical="center" wrapText="1"/>
    </xf>
    <xf numFmtId="171" fontId="5" fillId="0" borderId="15" xfId="0" applyNumberFormat="1" applyFont="1" applyFill="1" applyBorder="1" applyAlignment="1">
      <alignment horizontal="center" vertical="center" wrapText="1"/>
    </xf>
    <xf numFmtId="171" fontId="5" fillId="0" borderId="15" xfId="0" applyNumberFormat="1" applyFont="1" applyBorder="1" applyAlignment="1">
      <alignment horizontal="center" vertical="center" wrapText="1"/>
    </xf>
    <xf numFmtId="0" fontId="5" fillId="0" borderId="22" xfId="0" applyFont="1" applyFill="1" applyBorder="1" applyAlignment="1">
      <alignment horizontal="center" vertical="top" wrapText="1" shrinkToFit="1"/>
    </xf>
    <xf numFmtId="0" fontId="5" fillId="0" borderId="23" xfId="0" applyFont="1" applyFill="1" applyBorder="1" applyAlignment="1">
      <alignment horizontal="center" vertical="top" wrapText="1" shrinkToFit="1"/>
    </xf>
    <xf numFmtId="0" fontId="0" fillId="0" borderId="24" xfId="0" applyFont="1" applyBorder="1" applyAlignment="1">
      <alignment horizontal="center" vertical="top" wrapText="1" shrinkToFit="1"/>
    </xf>
    <xf numFmtId="0" fontId="5" fillId="0" borderId="31" xfId="0" applyFont="1" applyFill="1" applyBorder="1" applyAlignment="1">
      <alignment horizontal="center" vertical="top" wrapText="1" shrinkToFit="1"/>
    </xf>
    <xf numFmtId="0" fontId="5" fillId="0" borderId="13" xfId="0" applyFont="1" applyFill="1" applyBorder="1" applyAlignment="1">
      <alignment horizontal="center" vertical="top" wrapText="1" shrinkToFit="1"/>
    </xf>
    <xf numFmtId="0" fontId="0" fillId="0" borderId="16" xfId="0" applyFont="1" applyBorder="1" applyAlignment="1">
      <alignment horizontal="center" vertical="top" wrapText="1" shrinkToFit="1"/>
    </xf>
    <xf numFmtId="0" fontId="9" fillId="0" borderId="22" xfId="0" applyFont="1" applyFill="1" applyBorder="1" applyAlignment="1">
      <alignment horizontal="center" vertical="center" wrapText="1" shrinkToFit="1"/>
    </xf>
    <xf numFmtId="0" fontId="9" fillId="0" borderId="23" xfId="0" applyFont="1" applyFill="1" applyBorder="1" applyAlignment="1">
      <alignment horizontal="center" vertical="center" wrapText="1" shrinkToFit="1"/>
    </xf>
    <xf numFmtId="0" fontId="0" fillId="0" borderId="24" xfId="0" applyFont="1" applyBorder="1" applyAlignment="1">
      <alignment horizontal="center" vertical="center" wrapText="1" shrinkToFit="1"/>
    </xf>
    <xf numFmtId="3" fontId="5" fillId="0" borderId="20" xfId="0" applyNumberFormat="1" applyFont="1" applyFill="1" applyBorder="1" applyAlignment="1">
      <alignment horizontal="left" vertical="center" wrapText="1"/>
    </xf>
    <xf numFmtId="3" fontId="5" fillId="0" borderId="15" xfId="0" applyNumberFormat="1" applyFont="1" applyFill="1" applyBorder="1" applyAlignment="1">
      <alignment horizontal="left" vertical="center" wrapText="1"/>
    </xf>
    <xf numFmtId="0" fontId="0" fillId="0" borderId="14" xfId="0" applyFont="1" applyBorder="1" applyAlignment="1">
      <alignment horizontal="left" vertical="center" wrapText="1"/>
    </xf>
    <xf numFmtId="171" fontId="5" fillId="0" borderId="20" xfId="0" applyNumberFormat="1" applyFont="1" applyFill="1" applyBorder="1" applyAlignment="1">
      <alignment horizontal="left" vertical="center" wrapText="1"/>
    </xf>
    <xf numFmtId="171" fontId="5" fillId="0" borderId="15" xfId="0" applyNumberFormat="1" applyFont="1" applyFill="1" applyBorder="1" applyAlignment="1">
      <alignment horizontal="left" vertical="center" wrapText="1"/>
    </xf>
    <xf numFmtId="171" fontId="0" fillId="0" borderId="15" xfId="0" applyNumberFormat="1" applyFont="1" applyBorder="1" applyAlignment="1">
      <alignment horizontal="left" vertical="center" wrapText="1"/>
    </xf>
    <xf numFmtId="0" fontId="0" fillId="0" borderId="20" xfId="0" applyFont="1" applyBorder="1" applyAlignment="1">
      <alignment horizontal="left" vertical="center" wrapText="1"/>
    </xf>
    <xf numFmtId="0" fontId="0" fillId="0" borderId="15" xfId="0" applyFont="1" applyBorder="1" applyAlignment="1">
      <alignment horizontal="left" vertical="center" wrapText="1"/>
    </xf>
    <xf numFmtId="0" fontId="5" fillId="30" borderId="20" xfId="0" applyFont="1" applyFill="1" applyBorder="1" applyAlignment="1">
      <alignment horizontal="left" vertical="center" wrapText="1"/>
    </xf>
    <xf numFmtId="0" fontId="5" fillId="30" borderId="15" xfId="0" applyFont="1" applyFill="1" applyBorder="1" applyAlignment="1">
      <alignment horizontal="left" vertical="center" wrapText="1"/>
    </xf>
    <xf numFmtId="0" fontId="5" fillId="30" borderId="14" xfId="0" applyFont="1" applyFill="1" applyBorder="1" applyAlignment="1">
      <alignment horizontal="left" vertical="center" wrapText="1"/>
    </xf>
    <xf numFmtId="0" fontId="0" fillId="0" borderId="3" xfId="0" applyFont="1" applyBorder="1" applyAlignment="1">
      <alignment horizontal="center" vertical="center"/>
    </xf>
    <xf numFmtId="3" fontId="5" fillId="0" borderId="3" xfId="0" applyNumberFormat="1"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5" fillId="0" borderId="20" xfId="0" applyFont="1" applyFill="1" applyBorder="1" applyAlignment="1">
      <alignment horizontal="center" vertical="top" wrapText="1"/>
    </xf>
    <xf numFmtId="0" fontId="5" fillId="0" borderId="32"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22" xfId="0" applyFont="1" applyFill="1" applyBorder="1" applyAlignment="1">
      <alignment horizontal="center" vertical="top" wrapText="1"/>
    </xf>
    <xf numFmtId="0" fontId="0" fillId="0" borderId="23" xfId="0" applyFont="1" applyBorder="1" applyAlignment="1">
      <alignment horizontal="center" vertical="top" wrapText="1"/>
    </xf>
    <xf numFmtId="0" fontId="0" fillId="0" borderId="24" xfId="0" applyFont="1" applyBorder="1" applyAlignment="1">
      <alignment horizontal="center" vertical="top" wrapText="1"/>
    </xf>
    <xf numFmtId="0" fontId="0" fillId="0" borderId="18" xfId="0" applyFont="1" applyBorder="1" applyAlignment="1">
      <alignment horizontal="center" vertical="top" wrapText="1"/>
    </xf>
    <xf numFmtId="0" fontId="0" fillId="0" borderId="0" xfId="0" applyFont="1" applyAlignment="1">
      <alignment horizontal="center" vertical="top" wrapText="1"/>
    </xf>
    <xf numFmtId="0" fontId="0" fillId="0" borderId="29" xfId="0" applyFont="1" applyBorder="1" applyAlignment="1">
      <alignment horizontal="center" vertical="top" wrapText="1"/>
    </xf>
    <xf numFmtId="0" fontId="0" fillId="0" borderId="31" xfId="0" applyFont="1" applyBorder="1" applyAlignment="1">
      <alignment horizontal="center" vertical="top" wrapText="1"/>
    </xf>
    <xf numFmtId="0" fontId="0" fillId="0" borderId="13" xfId="0" applyFont="1" applyBorder="1" applyAlignment="1">
      <alignment horizontal="center" vertical="top" wrapText="1"/>
    </xf>
    <xf numFmtId="0" fontId="0" fillId="0" borderId="16" xfId="0" applyFont="1" applyBorder="1" applyAlignment="1">
      <alignment horizontal="center" vertical="top" wrapText="1"/>
    </xf>
    <xf numFmtId="171" fontId="5" fillId="0" borderId="20" xfId="0" applyNumberFormat="1" applyFont="1" applyBorder="1" applyAlignment="1">
      <alignment horizontal="center" vertical="center" wrapText="1"/>
    </xf>
    <xf numFmtId="171" fontId="5" fillId="0" borderId="14" xfId="0" applyNumberFormat="1" applyFont="1" applyBorder="1" applyAlignment="1">
      <alignment horizontal="center" vertical="center" wrapText="1"/>
    </xf>
    <xf numFmtId="0" fontId="5" fillId="0" borderId="19" xfId="0" applyFont="1" applyBorder="1" applyAlignment="1">
      <alignment horizontal="center" vertical="top" wrapText="1"/>
    </xf>
    <xf numFmtId="0" fontId="0" fillId="0" borderId="17" xfId="0" applyFont="1" applyBorder="1" applyAlignment="1">
      <alignment horizontal="center" vertical="center" wrapText="1"/>
    </xf>
    <xf numFmtId="3" fontId="5" fillId="0" borderId="13" xfId="0" applyNumberFormat="1" applyFont="1" applyFill="1" applyBorder="1" applyAlignment="1">
      <alignment horizontal="center" vertical="center" wrapText="1"/>
    </xf>
    <xf numFmtId="0" fontId="9" fillId="0" borderId="13" xfId="0" applyFont="1" applyFill="1" applyBorder="1" applyAlignment="1">
      <alignment horizontal="right" vertical="center"/>
    </xf>
    <xf numFmtId="0" fontId="0" fillId="0" borderId="14" xfId="0" applyFont="1" applyBorder="1" applyAlignment="1">
      <alignment horizontal="center" vertical="top" wrapText="1"/>
    </xf>
    <xf numFmtId="0" fontId="5" fillId="0" borderId="20" xfId="0" applyFont="1" applyBorder="1" applyAlignment="1">
      <alignment horizontal="center" vertical="top" wrapText="1"/>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4" fillId="0" borderId="0" xfId="0" applyFont="1" applyFill="1" applyBorder="1" applyAlignment="1">
      <alignment horizontal="left" vertical="center"/>
    </xf>
    <xf numFmtId="171" fontId="5" fillId="0" borderId="14" xfId="0" applyNumberFormat="1" applyFont="1" applyFill="1" applyBorder="1" applyAlignment="1">
      <alignment horizontal="center" vertical="center" wrapText="1"/>
    </xf>
    <xf numFmtId="0" fontId="5" fillId="0" borderId="19" xfId="0" applyFont="1" applyFill="1" applyBorder="1" applyAlignment="1">
      <alignment horizontal="center" vertical="top" wrapText="1" shrinkToFit="1"/>
    </xf>
    <xf numFmtId="0" fontId="5" fillId="0" borderId="17" xfId="0" applyFont="1" applyFill="1" applyBorder="1" applyAlignment="1">
      <alignment horizontal="center" vertical="top" wrapText="1" shrinkToFit="1"/>
    </xf>
    <xf numFmtId="0" fontId="4" fillId="0" borderId="20" xfId="0" applyFont="1" applyFill="1" applyBorder="1" applyAlignment="1">
      <alignment horizontal="center" vertical="center" wrapText="1" shrinkToFit="1"/>
    </xf>
    <xf numFmtId="0" fontId="4" fillId="0" borderId="15" xfId="0" applyFont="1" applyFill="1" applyBorder="1" applyAlignment="1">
      <alignment horizontal="center" vertical="center" wrapText="1" shrinkToFit="1"/>
    </xf>
    <xf numFmtId="0" fontId="75" fillId="0" borderId="14" xfId="0" applyFont="1" applyBorder="1" applyAlignment="1">
      <alignment horizontal="center" vertical="center" wrapText="1" shrinkToFit="1"/>
    </xf>
    <xf numFmtId="179" fontId="5" fillId="0" borderId="3" xfId="296" applyNumberFormat="1" applyFont="1" applyFill="1" applyBorder="1" applyAlignment="1">
      <alignment horizontal="center" vertical="center" wrapText="1"/>
    </xf>
    <xf numFmtId="0" fontId="5" fillId="0" borderId="15" xfId="0" applyFont="1" applyFill="1" applyBorder="1" applyAlignment="1">
      <alignment horizontal="center" vertical="top" wrapText="1"/>
    </xf>
    <xf numFmtId="0" fontId="0" fillId="0" borderId="15" xfId="0" applyFont="1" applyBorder="1" applyAlignment="1">
      <alignment horizontal="center" vertical="top" wrapText="1"/>
    </xf>
    <xf numFmtId="0" fontId="0" fillId="0" borderId="28" xfId="0" applyFont="1" applyBorder="1" applyAlignment="1">
      <alignment horizontal="center" vertical="top"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4" fillId="0" borderId="0" xfId="0" applyFont="1" applyFill="1" applyAlignment="1">
      <alignment horizontal="center" vertical="center"/>
    </xf>
    <xf numFmtId="0" fontId="9" fillId="0" borderId="0" xfId="0" applyFont="1" applyFill="1" applyBorder="1" applyAlignment="1">
      <alignment horizontal="center" vertical="top"/>
    </xf>
    <xf numFmtId="179" fontId="5" fillId="0" borderId="20" xfId="296" applyNumberFormat="1" applyFont="1" applyFill="1" applyBorder="1" applyAlignment="1">
      <alignment horizontal="center" vertical="center" wrapText="1"/>
    </xf>
    <xf numFmtId="179" fontId="0" fillId="0" borderId="14" xfId="296" applyNumberFormat="1" applyFont="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49" fontId="5" fillId="0" borderId="20" xfId="0" applyNumberFormat="1" applyFont="1" applyFill="1" applyBorder="1" applyAlignment="1">
      <alignment horizontal="left" vertical="center" wrapText="1"/>
    </xf>
    <xf numFmtId="49" fontId="5" fillId="0" borderId="15" xfId="0" applyNumberFormat="1" applyFont="1" applyFill="1" applyBorder="1" applyAlignment="1">
      <alignment horizontal="left" vertical="center" wrapText="1"/>
    </xf>
    <xf numFmtId="171" fontId="5" fillId="0" borderId="13" xfId="0" applyNumberFormat="1"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0" fillId="0" borderId="23" xfId="0" applyFont="1" applyBorder="1" applyAlignment="1">
      <alignment horizontal="left" vertical="center" wrapText="1"/>
    </xf>
    <xf numFmtId="3" fontId="4" fillId="0" borderId="20" xfId="0" applyNumberFormat="1" applyFont="1" applyFill="1" applyBorder="1" applyAlignment="1">
      <alignment horizontal="left" vertical="center" wrapText="1"/>
    </xf>
    <xf numFmtId="3" fontId="4" fillId="0" borderId="15" xfId="0" applyNumberFormat="1" applyFont="1" applyFill="1" applyBorder="1" applyAlignment="1">
      <alignment horizontal="left" vertical="center" wrapText="1"/>
    </xf>
    <xf numFmtId="0" fontId="5" fillId="0" borderId="1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0" xfId="0" applyFont="1" applyFill="1" applyBorder="1" applyAlignment="1">
      <alignment horizontal="left" vertical="center" wrapText="1" shrinkToFit="1"/>
    </xf>
    <xf numFmtId="0" fontId="5" fillId="0" borderId="15" xfId="0" applyFont="1" applyFill="1" applyBorder="1" applyAlignment="1">
      <alignment horizontal="left" vertical="center" wrapText="1" shrinkToFit="1"/>
    </xf>
    <xf numFmtId="0" fontId="0" fillId="0" borderId="14" xfId="0" applyFont="1" applyBorder="1" applyAlignment="1">
      <alignment horizontal="left" vertical="center" wrapText="1" shrinkToFit="1"/>
    </xf>
    <xf numFmtId="0" fontId="5" fillId="0" borderId="28" xfId="0" applyFont="1" applyFill="1" applyBorder="1" applyAlignment="1">
      <alignment horizontal="center" vertical="center" wrapText="1"/>
    </xf>
    <xf numFmtId="0" fontId="5" fillId="0" borderId="22" xfId="0" applyFont="1" applyFill="1" applyBorder="1" applyAlignment="1">
      <alignment horizontal="center" vertical="center" wrapText="1" shrinkToFit="1"/>
    </xf>
    <xf numFmtId="0" fontId="5" fillId="0" borderId="23" xfId="0" applyFont="1" applyFill="1" applyBorder="1" applyAlignment="1">
      <alignment horizontal="center" vertical="center" wrapText="1" shrinkToFit="1"/>
    </xf>
    <xf numFmtId="0" fontId="5" fillId="0" borderId="18"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0" fillId="0" borderId="29" xfId="0" applyFont="1" applyBorder="1" applyAlignment="1">
      <alignment horizontal="center" vertical="center" wrapText="1" shrinkToFit="1"/>
    </xf>
    <xf numFmtId="0" fontId="5" fillId="0" borderId="31" xfId="0" applyFont="1" applyFill="1" applyBorder="1" applyAlignment="1">
      <alignment horizontal="center" vertical="center" wrapText="1" shrinkToFit="1"/>
    </xf>
    <xf numFmtId="0" fontId="5" fillId="0" borderId="13" xfId="0" applyFont="1" applyFill="1" applyBorder="1" applyAlignment="1">
      <alignment horizontal="center" vertical="center" wrapText="1" shrinkToFit="1"/>
    </xf>
    <xf numFmtId="0" fontId="0" fillId="0" borderId="16" xfId="0" applyFont="1" applyBorder="1" applyAlignment="1">
      <alignment horizontal="center" vertical="center" wrapText="1" shrinkToFit="1"/>
    </xf>
    <xf numFmtId="0" fontId="5" fillId="0" borderId="19" xfId="0" applyFont="1" applyFill="1" applyBorder="1" applyAlignment="1">
      <alignment horizontal="center" vertical="center" wrapText="1" shrinkToFit="1"/>
    </xf>
    <xf numFmtId="0" fontId="5" fillId="0" borderId="28" xfId="0" applyFont="1" applyFill="1" applyBorder="1" applyAlignment="1">
      <alignment horizontal="center" vertical="center" wrapText="1" shrinkToFit="1"/>
    </xf>
    <xf numFmtId="0" fontId="5" fillId="0" borderId="17" xfId="0" applyFont="1" applyFill="1" applyBorder="1" applyAlignment="1">
      <alignment horizontal="center" vertical="center" wrapText="1" shrinkToFit="1"/>
    </xf>
    <xf numFmtId="0" fontId="9" fillId="0" borderId="20" xfId="0" applyFont="1" applyFill="1" applyBorder="1" applyAlignment="1">
      <alignment horizontal="center" vertical="center" wrapText="1" shrinkToFit="1"/>
    </xf>
    <xf numFmtId="0" fontId="9" fillId="0" borderId="15" xfId="0" applyFont="1" applyFill="1" applyBorder="1" applyAlignment="1">
      <alignment horizontal="center" vertical="center" wrapText="1" shrinkToFit="1"/>
    </xf>
    <xf numFmtId="0" fontId="0" fillId="0" borderId="14" xfId="0" applyFont="1" applyBorder="1" applyAlignment="1">
      <alignment horizontal="center" vertical="center" wrapText="1" shrinkToFit="1"/>
    </xf>
    <xf numFmtId="0" fontId="5" fillId="0" borderId="34" xfId="0" applyFont="1" applyFill="1" applyBorder="1" applyAlignment="1">
      <alignment horizontal="center" vertical="top" wrapText="1"/>
    </xf>
    <xf numFmtId="0" fontId="0" fillId="0" borderId="42" xfId="0" applyFont="1" applyBorder="1" applyAlignment="1">
      <alignment horizontal="center" vertical="center" wrapText="1"/>
    </xf>
    <xf numFmtId="179" fontId="0" fillId="0" borderId="42" xfId="296" applyNumberFormat="1" applyFont="1" applyBorder="1" applyAlignment="1">
      <alignment horizontal="center" vertical="center" wrapText="1"/>
    </xf>
    <xf numFmtId="0" fontId="0" fillId="0" borderId="42" xfId="0" applyFont="1" applyBorder="1" applyAlignment="1">
      <alignment horizontal="center" vertical="center" wrapText="1"/>
    </xf>
    <xf numFmtId="3" fontId="5" fillId="0" borderId="0" xfId="0" applyNumberFormat="1" applyFont="1" applyFill="1" applyBorder="1" applyAlignment="1">
      <alignment horizontal="left" vertical="center"/>
    </xf>
    <xf numFmtId="170" fontId="78" fillId="0" borderId="0" xfId="278" applyNumberFormat="1" applyFont="1" applyFill="1" applyBorder="1" applyAlignment="1">
      <alignment horizontal="center" vertical="center"/>
    </xf>
    <xf numFmtId="0" fontId="5" fillId="32" borderId="0" xfId="0" applyFont="1" applyFill="1" applyBorder="1" applyAlignment="1">
      <alignment horizontal="center" vertical="center" wrapText="1"/>
    </xf>
    <xf numFmtId="170" fontId="5" fillId="0" borderId="0" xfId="0" applyNumberFormat="1" applyFont="1" applyFill="1" applyBorder="1" applyAlignment="1">
      <alignment horizontal="center" vertical="center" wrapText="1"/>
    </xf>
    <xf numFmtId="0" fontId="5" fillId="30" borderId="0" xfId="0" applyFont="1" applyFill="1" applyBorder="1" applyAlignment="1">
      <alignment horizontal="center" vertical="top" wrapText="1"/>
    </xf>
    <xf numFmtId="0" fontId="0" fillId="30" borderId="0" xfId="0" applyFont="1" applyFill="1" applyBorder="1" applyAlignment="1">
      <alignment horizontal="center" vertical="top" wrapText="1"/>
    </xf>
    <xf numFmtId="0" fontId="5" fillId="30" borderId="0" xfId="0" applyFont="1" applyFill="1" applyBorder="1" applyAlignment="1">
      <alignment horizontal="center" vertical="center" wrapText="1"/>
    </xf>
    <xf numFmtId="0" fontId="0" fillId="30" borderId="0" xfId="0" applyFont="1" applyFill="1" applyBorder="1" applyAlignment="1">
      <alignment horizontal="center" vertical="center" wrapText="1"/>
    </xf>
    <xf numFmtId="0" fontId="0" fillId="30" borderId="0" xfId="0" applyFont="1" applyFill="1" applyBorder="1" applyAlignment="1">
      <alignment horizontal="center" vertical="center"/>
    </xf>
    <xf numFmtId="0" fontId="5" fillId="30" borderId="0" xfId="0" applyFont="1" applyFill="1" applyBorder="1" applyAlignment="1">
      <alignment horizontal="left" vertical="center" wrapText="1"/>
    </xf>
    <xf numFmtId="0" fontId="0" fillId="30" borderId="0" xfId="0" applyFont="1" applyFill="1" applyBorder="1" applyAlignment="1">
      <alignment horizontal="left" vertical="center" wrapText="1"/>
    </xf>
    <xf numFmtId="0" fontId="5" fillId="30" borderId="0" xfId="0" applyFont="1" applyFill="1" applyBorder="1" applyAlignment="1">
      <alignment horizontal="left" vertical="center" wrapText="1"/>
    </xf>
    <xf numFmtId="3" fontId="5" fillId="30" borderId="0" xfId="0" applyNumberFormat="1" applyFont="1" applyFill="1" applyBorder="1" applyAlignment="1">
      <alignment horizontal="center" vertical="center" wrapText="1"/>
    </xf>
    <xf numFmtId="0" fontId="0" fillId="30" borderId="0" xfId="0" applyFont="1" applyFill="1" applyBorder="1" applyAlignment="1">
      <alignment horizontal="center" vertical="center" wrapText="1"/>
    </xf>
    <xf numFmtId="3" fontId="5" fillId="30" borderId="0" xfId="0" applyNumberFormat="1" applyFont="1" applyFill="1" applyBorder="1" applyAlignment="1">
      <alignment horizontal="center" vertical="center"/>
    </xf>
    <xf numFmtId="0" fontId="5" fillId="30" borderId="0" xfId="0" applyFont="1" applyFill="1" applyBorder="1" applyAlignment="1">
      <alignment horizontal="center" vertical="center" wrapText="1"/>
    </xf>
    <xf numFmtId="171" fontId="5" fillId="30" borderId="0" xfId="0" applyNumberFormat="1" applyFont="1" applyFill="1" applyBorder="1" applyAlignment="1">
      <alignment horizontal="left" vertical="center" wrapText="1"/>
    </xf>
    <xf numFmtId="171" fontId="0" fillId="30" borderId="0" xfId="0" applyNumberFormat="1" applyFont="1" applyFill="1" applyBorder="1" applyAlignment="1">
      <alignment horizontal="left" vertical="center" wrapText="1"/>
    </xf>
    <xf numFmtId="171" fontId="5" fillId="30" borderId="0" xfId="0" applyNumberFormat="1" applyFont="1" applyFill="1" applyBorder="1" applyAlignment="1">
      <alignment horizontal="left" vertical="center" wrapText="1"/>
    </xf>
    <xf numFmtId="171" fontId="0" fillId="30" borderId="0" xfId="0" applyNumberFormat="1" applyFont="1" applyFill="1" applyBorder="1" applyAlignment="1">
      <alignment horizontal="center" vertical="center" wrapText="1"/>
    </xf>
    <xf numFmtId="171" fontId="5" fillId="30" borderId="0" xfId="0" applyNumberFormat="1" applyFont="1" applyFill="1" applyBorder="1" applyAlignment="1">
      <alignment horizontal="center" vertical="center" wrapText="1"/>
    </xf>
    <xf numFmtId="3" fontId="4" fillId="30" borderId="0" xfId="0" applyNumberFormat="1" applyFont="1" applyFill="1" applyBorder="1" applyAlignment="1">
      <alignment horizontal="center" vertical="center" wrapText="1"/>
    </xf>
    <xf numFmtId="183" fontId="76" fillId="30" borderId="0" xfId="0" applyNumberFormat="1" applyFont="1" applyFill="1" applyBorder="1" applyAlignment="1">
      <alignment horizontal="center" vertical="center" wrapText="1"/>
    </xf>
    <xf numFmtId="171" fontId="4" fillId="32" borderId="3" xfId="0" applyNumberFormat="1" applyFont="1" applyFill="1" applyBorder="1" applyAlignment="1">
      <alignment horizontal="center" vertical="center" wrapText="1"/>
    </xf>
    <xf numFmtId="171" fontId="6" fillId="32" borderId="3" xfId="0" applyNumberFormat="1" applyFont="1" applyFill="1" applyBorder="1" applyAlignment="1">
      <alignment horizontal="center" vertical="center" wrapText="1"/>
    </xf>
    <xf numFmtId="171" fontId="5" fillId="32" borderId="3" xfId="0" quotePrefix="1" applyNumberFormat="1" applyFont="1" applyFill="1" applyBorder="1" applyAlignment="1">
      <alignment horizontal="center" vertical="center" wrapText="1"/>
    </xf>
    <xf numFmtId="4" fontId="6" fillId="30" borderId="3" xfId="0" quotePrefix="1" applyNumberFormat="1" applyFont="1" applyFill="1" applyBorder="1" applyAlignment="1">
      <alignment horizontal="left" vertical="center" wrapText="1"/>
    </xf>
    <xf numFmtId="171" fontId="81" fillId="30" borderId="36" xfId="0" quotePrefix="1" applyNumberFormat="1" applyFont="1" applyFill="1" applyBorder="1" applyAlignment="1">
      <alignment horizontal="right" vertical="center" wrapText="1"/>
    </xf>
    <xf numFmtId="170" fontId="74" fillId="30" borderId="3" xfId="0" applyNumberFormat="1" applyFont="1" applyFill="1" applyBorder="1" applyAlignment="1">
      <alignment horizontal="right"/>
    </xf>
    <xf numFmtId="2" fontId="74" fillId="30" borderId="3" xfId="0" applyNumberFormat="1" applyFont="1" applyFill="1" applyBorder="1" applyAlignment="1">
      <alignment horizontal="right"/>
    </xf>
    <xf numFmtId="170" fontId="74" fillId="30" borderId="17" xfId="0" applyNumberFormat="1" applyFont="1" applyFill="1" applyBorder="1" applyAlignment="1">
      <alignment horizontal="right"/>
    </xf>
    <xf numFmtId="0" fontId="74" fillId="30" borderId="17" xfId="0" applyFont="1" applyFill="1" applyBorder="1" applyAlignment="1">
      <alignment horizontal="right"/>
    </xf>
    <xf numFmtId="171" fontId="74" fillId="30" borderId="3" xfId="0" applyNumberFormat="1" applyFont="1" applyFill="1" applyBorder="1" applyAlignment="1">
      <alignment horizontal="right" vertical="center" wrapText="1"/>
    </xf>
    <xf numFmtId="4" fontId="74" fillId="30" borderId="3" xfId="0" applyNumberFormat="1" applyFont="1" applyFill="1" applyBorder="1" applyAlignment="1">
      <alignment horizontal="right" vertical="center" wrapText="1"/>
    </xf>
    <xf numFmtId="171" fontId="76" fillId="30" borderId="3" xfId="0" applyNumberFormat="1" applyFont="1" applyFill="1" applyBorder="1" applyAlignment="1">
      <alignment horizontal="center" vertical="center" wrapText="1"/>
    </xf>
    <xf numFmtId="171" fontId="74" fillId="30" borderId="3" xfId="0" quotePrefix="1" applyNumberFormat="1" applyFont="1" applyFill="1" applyBorder="1" applyAlignment="1">
      <alignment horizontal="right" vertical="center" wrapText="1"/>
    </xf>
    <xf numFmtId="4" fontId="74" fillId="30" borderId="3" xfId="0" quotePrefix="1" applyNumberFormat="1" applyFont="1" applyFill="1" applyBorder="1" applyAlignment="1">
      <alignment horizontal="right" vertical="center" wrapText="1"/>
    </xf>
    <xf numFmtId="0" fontId="6" fillId="30" borderId="3" xfId="0" applyFont="1" applyFill="1" applyBorder="1"/>
    <xf numFmtId="4" fontId="71" fillId="30" borderId="3" xfId="0" applyNumberFormat="1" applyFont="1" applyFill="1" applyBorder="1" applyAlignment="1">
      <alignment horizontal="right" vertical="center" wrapText="1"/>
    </xf>
    <xf numFmtId="4" fontId="4" fillId="30" borderId="3" xfId="0" applyNumberFormat="1" applyFont="1" applyFill="1" applyBorder="1" applyAlignment="1">
      <alignment horizontal="center" vertical="center" wrapText="1"/>
    </xf>
    <xf numFmtId="171" fontId="6" fillId="30" borderId="3" xfId="0" applyNumberFormat="1" applyFont="1" applyFill="1" applyBorder="1" applyAlignment="1">
      <alignment horizontal="right"/>
    </xf>
    <xf numFmtId="2" fontId="5" fillId="30" borderId="3" xfId="0" applyNumberFormat="1" applyFont="1" applyFill="1" applyBorder="1"/>
    <xf numFmtId="171" fontId="74" fillId="30" borderId="35" xfId="0" applyNumberFormat="1" applyFont="1" applyFill="1" applyBorder="1" applyAlignment="1">
      <alignment vertical="center" wrapText="1"/>
    </xf>
    <xf numFmtId="171" fontId="5" fillId="30" borderId="3" xfId="0" applyNumberFormat="1" applyFont="1" applyFill="1" applyBorder="1" applyAlignment="1">
      <alignment horizontal="center"/>
    </xf>
    <xf numFmtId="0" fontId="5" fillId="30" borderId="3" xfId="0" applyFont="1" applyFill="1" applyBorder="1" applyAlignment="1">
      <alignment horizontal="center"/>
    </xf>
    <xf numFmtId="171" fontId="4" fillId="30" borderId="3" xfId="0" applyNumberFormat="1" applyFont="1" applyFill="1" applyBorder="1" applyAlignment="1">
      <alignment horizontal="center" vertical="center"/>
    </xf>
    <xf numFmtId="0" fontId="81" fillId="30" borderId="3" xfId="0" applyFont="1" applyFill="1" applyBorder="1" applyAlignment="1">
      <alignment horizontal="right" vertical="center"/>
    </xf>
    <xf numFmtId="0" fontId="6" fillId="30" borderId="3" xfId="0" applyFont="1" applyFill="1" applyBorder="1" applyAlignment="1">
      <alignment horizontal="center"/>
    </xf>
    <xf numFmtId="171" fontId="6" fillId="30" borderId="3" xfId="0" applyNumberFormat="1" applyFont="1" applyFill="1" applyBorder="1" applyAlignment="1">
      <alignment horizontal="center"/>
    </xf>
    <xf numFmtId="170" fontId="6" fillId="30" borderId="3" xfId="0" applyNumberFormat="1" applyFont="1" applyFill="1" applyBorder="1" applyAlignment="1">
      <alignment horizontal="right" vertical="center"/>
    </xf>
    <xf numFmtId="171" fontId="6" fillId="30" borderId="3" xfId="0" applyNumberFormat="1" applyFont="1" applyFill="1" applyBorder="1" applyAlignment="1">
      <alignment horizontal="right" vertical="center"/>
    </xf>
    <xf numFmtId="4" fontId="6" fillId="30" borderId="3" xfId="0" applyNumberFormat="1" applyFont="1" applyFill="1" applyBorder="1" applyAlignment="1">
      <alignment horizontal="center" vertical="center" wrapText="1"/>
    </xf>
    <xf numFmtId="170" fontId="4" fillId="30" borderId="3" xfId="0" applyNumberFormat="1" applyFont="1" applyFill="1" applyBorder="1" applyAlignment="1">
      <alignment horizontal="center"/>
    </xf>
    <xf numFmtId="0" fontId="4" fillId="30" borderId="3" xfId="0" applyFont="1" applyFill="1" applyBorder="1" applyAlignment="1">
      <alignment horizontal="left" vertical="center" wrapText="1"/>
    </xf>
    <xf numFmtId="0" fontId="4" fillId="30" borderId="34" xfId="0" applyFont="1" applyFill="1" applyBorder="1" applyAlignment="1">
      <alignment horizontal="left" vertical="center" wrapText="1"/>
    </xf>
    <xf numFmtId="0" fontId="5" fillId="30" borderId="3" xfId="0" quotePrefix="1" applyFont="1" applyFill="1" applyBorder="1" applyAlignment="1">
      <alignment horizontal="center" vertical="center" wrapText="1"/>
    </xf>
    <xf numFmtId="0" fontId="4" fillId="30" borderId="3" xfId="0" quotePrefix="1" applyFont="1" applyFill="1" applyBorder="1" applyAlignment="1">
      <alignment horizontal="center" vertical="center" wrapText="1"/>
    </xf>
    <xf numFmtId="171" fontId="5" fillId="30" borderId="3" xfId="250" quotePrefix="1" applyNumberFormat="1" applyFont="1" applyFill="1" applyBorder="1" applyAlignment="1">
      <alignment horizontal="center" vertical="center" wrapText="1"/>
    </xf>
    <xf numFmtId="4" fontId="5" fillId="30" borderId="3" xfId="0" applyNumberFormat="1" applyFont="1" applyFill="1" applyBorder="1" applyAlignment="1">
      <alignment horizontal="center" vertical="center"/>
    </xf>
    <xf numFmtId="3" fontId="5" fillId="32" borderId="3" xfId="0" applyNumberFormat="1" applyFont="1" applyFill="1" applyBorder="1" applyAlignment="1">
      <alignment horizontal="center" vertical="center" wrapText="1"/>
    </xf>
    <xf numFmtId="170" fontId="81" fillId="32" borderId="3" xfId="0" quotePrefix="1" applyNumberFormat="1" applyFont="1" applyFill="1" applyBorder="1" applyAlignment="1">
      <alignment horizontal="right" vertical="center" wrapText="1"/>
    </xf>
    <xf numFmtId="170" fontId="81" fillId="32" borderId="3" xfId="0" quotePrefix="1" applyNumberFormat="1" applyFont="1" applyFill="1" applyBorder="1" applyAlignment="1">
      <alignment horizontal="center" vertical="center" wrapText="1"/>
    </xf>
    <xf numFmtId="0" fontId="4" fillId="30" borderId="14" xfId="0" applyFont="1" applyFill="1" applyBorder="1" applyAlignment="1">
      <alignment horizontal="center" vertical="center" wrapText="1"/>
    </xf>
    <xf numFmtId="0" fontId="4" fillId="30" borderId="27" xfId="0" applyFont="1" applyFill="1" applyBorder="1" applyAlignment="1">
      <alignment horizontal="center" vertical="center" wrapText="1"/>
    </xf>
    <xf numFmtId="0" fontId="4" fillId="30" borderId="39" xfId="0" applyFont="1" applyFill="1" applyBorder="1" applyAlignment="1">
      <alignment horizontal="center" vertical="center" wrapText="1"/>
    </xf>
    <xf numFmtId="1" fontId="4" fillId="30" borderId="39" xfId="0" applyNumberFormat="1" applyFont="1" applyFill="1" applyBorder="1" applyAlignment="1">
      <alignment horizontal="center" vertical="center" wrapText="1"/>
    </xf>
    <xf numFmtId="0" fontId="5" fillId="30" borderId="38" xfId="0" applyFont="1" applyFill="1" applyBorder="1" applyAlignment="1">
      <alignment horizontal="center" vertical="center" wrapText="1"/>
    </xf>
    <xf numFmtId="1" fontId="5" fillId="30" borderId="3" xfId="0" applyNumberFormat="1" applyFont="1" applyFill="1" applyBorder="1" applyAlignment="1">
      <alignment horizontal="center" vertical="center" wrapText="1"/>
    </xf>
    <xf numFmtId="0" fontId="5" fillId="30" borderId="21" xfId="0" applyFont="1" applyFill="1" applyBorder="1" applyAlignment="1">
      <alignment horizontal="center" vertical="center" wrapText="1"/>
    </xf>
    <xf numFmtId="170" fontId="5" fillId="30" borderId="34" xfId="0" applyNumberFormat="1" applyFont="1" applyFill="1" applyBorder="1" applyAlignment="1">
      <alignment horizontal="center" vertical="center" wrapText="1"/>
    </xf>
    <xf numFmtId="1" fontId="5" fillId="30" borderId="26" xfId="0" applyNumberFormat="1" applyFont="1" applyFill="1" applyBorder="1" applyAlignment="1">
      <alignment horizontal="center" vertical="center" wrapText="1"/>
    </xf>
    <xf numFmtId="170" fontId="5" fillId="30" borderId="21" xfId="0" applyNumberFormat="1" applyFont="1" applyFill="1" applyBorder="1" applyAlignment="1">
      <alignment horizontal="center" vertical="center" wrapText="1"/>
    </xf>
    <xf numFmtId="4" fontId="5" fillId="30" borderId="0" xfId="0" applyNumberFormat="1" applyFont="1" applyFill="1" applyBorder="1" applyAlignment="1">
      <alignment horizontal="left" vertical="top" wrapText="1"/>
    </xf>
    <xf numFmtId="0" fontId="5" fillId="30" borderId="3" xfId="0" applyFont="1" applyFill="1" applyBorder="1" applyAlignment="1">
      <alignment horizontal="center" vertical="center"/>
    </xf>
    <xf numFmtId="0" fontId="0" fillId="30" borderId="17" xfId="0" applyFont="1" applyFill="1" applyBorder="1" applyAlignment="1">
      <alignment horizontal="center" vertical="top" wrapText="1"/>
    </xf>
    <xf numFmtId="0" fontId="4" fillId="30" borderId="3" xfId="0" applyFont="1" applyFill="1" applyBorder="1" applyAlignment="1">
      <alignment horizontal="center" vertical="center" wrapText="1"/>
    </xf>
    <xf numFmtId="0" fontId="5" fillId="30" borderId="3" xfId="183" applyFont="1" applyFill="1" applyBorder="1" applyAlignment="1">
      <alignment vertical="center" wrapText="1"/>
      <protection locked="0"/>
    </xf>
    <xf numFmtId="0" fontId="4" fillId="30" borderId="3" xfId="183" applyFont="1" applyFill="1" applyBorder="1" applyAlignment="1">
      <alignment vertical="center" wrapText="1"/>
      <protection locked="0"/>
    </xf>
    <xf numFmtId="0" fontId="4" fillId="30" borderId="3" xfId="0" applyFont="1" applyFill="1" applyBorder="1" applyAlignment="1">
      <alignment horizontal="center" vertical="center"/>
    </xf>
    <xf numFmtId="0" fontId="4" fillId="30" borderId="19" xfId="0" applyFont="1" applyFill="1" applyBorder="1" applyAlignment="1">
      <alignment vertical="center" wrapText="1"/>
    </xf>
    <xf numFmtId="0" fontId="4" fillId="30" borderId="19" xfId="0" applyFont="1" applyFill="1" applyBorder="1" applyAlignment="1">
      <alignment horizontal="center" vertical="center"/>
    </xf>
    <xf numFmtId="0" fontId="5" fillId="30" borderId="3" xfId="0" applyFont="1" applyFill="1" applyBorder="1" applyAlignment="1" applyProtection="1">
      <alignment vertical="center" wrapText="1"/>
      <protection locked="0"/>
    </xf>
    <xf numFmtId="0" fontId="4" fillId="30" borderId="3" xfId="0" applyFont="1" applyFill="1" applyBorder="1" applyAlignment="1" applyProtection="1">
      <alignment vertical="center" wrapText="1"/>
      <protection locked="0"/>
    </xf>
    <xf numFmtId="0" fontId="5" fillId="30" borderId="3" xfId="0" applyFont="1" applyFill="1" applyBorder="1" applyAlignment="1">
      <alignment vertical="center" wrapText="1"/>
    </xf>
    <xf numFmtId="0" fontId="4" fillId="30" borderId="3" xfId="0" applyFont="1" applyFill="1" applyBorder="1" applyAlignment="1">
      <alignment horizontal="center" vertical="center"/>
    </xf>
    <xf numFmtId="0" fontId="5" fillId="30" borderId="3" xfId="0" applyFont="1" applyFill="1" applyBorder="1" applyAlignment="1" applyProtection="1">
      <alignment horizontal="left" vertical="center" wrapText="1"/>
      <protection locked="0"/>
    </xf>
    <xf numFmtId="0" fontId="4" fillId="30" borderId="3" xfId="0" applyFont="1" applyFill="1" applyBorder="1" applyAlignment="1" applyProtection="1">
      <alignment horizontal="left" vertical="center" wrapText="1"/>
      <protection locked="0"/>
    </xf>
    <xf numFmtId="0" fontId="4" fillId="30" borderId="20" xfId="0" applyFont="1" applyFill="1" applyBorder="1" applyAlignment="1" applyProtection="1">
      <alignment horizontal="center"/>
      <protection locked="0"/>
    </xf>
    <xf numFmtId="0" fontId="4" fillId="30" borderId="15" xfId="0" applyFont="1" applyFill="1" applyBorder="1" applyAlignment="1" applyProtection="1">
      <alignment horizontal="center"/>
      <protection locked="0"/>
    </xf>
    <xf numFmtId="0" fontId="4" fillId="30" borderId="14" xfId="0" applyFont="1" applyFill="1" applyBorder="1" applyAlignment="1" applyProtection="1">
      <alignment horizontal="center"/>
      <protection locked="0"/>
    </xf>
  </cellXfs>
  <cellStyles count="375">
    <cellStyle name="_Fakt_2" xfId="1"/>
    <cellStyle name="_rozhufrovka 2009" xfId="2"/>
    <cellStyle name="_АТиСТ 5а МТР липень 2008" xfId="3"/>
    <cellStyle name="_ПРГК сводний_" xfId="4"/>
    <cellStyle name="_УТГ" xfId="5"/>
    <cellStyle name="_Феодосия 5а МТР липень 2008" xfId="6"/>
    <cellStyle name="_ХТГ довідка." xfId="7"/>
    <cellStyle name="_Шебелинка 5а МТР липень 2008" xfId="8"/>
    <cellStyle name="20% - Accent1" xfId="9"/>
    <cellStyle name="20% - Accent2" xfId="10"/>
    <cellStyle name="20% - Accent3" xfId="11"/>
    <cellStyle name="20% - Accent4" xfId="12"/>
    <cellStyle name="20% - Accent5" xfId="13"/>
    <cellStyle name="20% - Accent6" xfId="14"/>
    <cellStyle name="20% - Акцент1 2" xfId="15"/>
    <cellStyle name="20% - Акцент1 3" xfId="16"/>
    <cellStyle name="20% - Акцент2 2" xfId="17"/>
    <cellStyle name="20% - Акцент2 3" xfId="18"/>
    <cellStyle name="20% - Акцент3 2" xfId="19"/>
    <cellStyle name="20% - Акцент3 3" xfId="20"/>
    <cellStyle name="20% - Акцент4 2" xfId="21"/>
    <cellStyle name="20% - Акцент4 3" xfId="22"/>
    <cellStyle name="20% - Акцент5 2" xfId="23"/>
    <cellStyle name="20% - Акцент5 3" xfId="24"/>
    <cellStyle name="20% - Акцент6 2" xfId="25"/>
    <cellStyle name="20% - Акцент6 3" xfId="26"/>
    <cellStyle name="40% - Accent1" xfId="27"/>
    <cellStyle name="40% - Accent2" xfId="28"/>
    <cellStyle name="40% - Accent3" xfId="29"/>
    <cellStyle name="40% - Accent4" xfId="30"/>
    <cellStyle name="40% - Accent5" xfId="31"/>
    <cellStyle name="40% - Accent6" xfId="32"/>
    <cellStyle name="40% - Акцент1 2" xfId="33"/>
    <cellStyle name="40% - Акцент1 3" xfId="34"/>
    <cellStyle name="40% - Акцент2 2" xfId="35"/>
    <cellStyle name="40% - Акцент2 3" xfId="36"/>
    <cellStyle name="40% - Акцент3 2" xfId="37"/>
    <cellStyle name="40% - Акцент3 3" xfId="38"/>
    <cellStyle name="40% - Акцент4 2" xfId="39"/>
    <cellStyle name="40% - Акцент4 3" xfId="40"/>
    <cellStyle name="40% - Акцент5 2" xfId="41"/>
    <cellStyle name="40% - Акцент5 3" xfId="42"/>
    <cellStyle name="40% - Акцент6 2" xfId="43"/>
    <cellStyle name="40% - Акцент6 3" xfId="44"/>
    <cellStyle name="60% - Accent1" xfId="45"/>
    <cellStyle name="60% - Accent2" xfId="46"/>
    <cellStyle name="60% - Accent3" xfId="47"/>
    <cellStyle name="60% - Accent4" xfId="48"/>
    <cellStyle name="60% - Accent5" xfId="49"/>
    <cellStyle name="60% - Accent6" xfId="50"/>
    <cellStyle name="60% - Акцент1 2" xfId="51"/>
    <cellStyle name="60% - Акцент1 3" xfId="52"/>
    <cellStyle name="60% - Акцент2 2" xfId="53"/>
    <cellStyle name="60% - Акцент2 3" xfId="54"/>
    <cellStyle name="60% - Акцент3 2" xfId="55"/>
    <cellStyle name="60% - Акцент3 3" xfId="56"/>
    <cellStyle name="60% - Акцент4 2" xfId="57"/>
    <cellStyle name="60% - Акцент4 3" xfId="58"/>
    <cellStyle name="60% - Акцент5 2" xfId="59"/>
    <cellStyle name="60% - Акцент5 3" xfId="60"/>
    <cellStyle name="60% - Акцент6 2" xfId="61"/>
    <cellStyle name="60% - Акцент6 3"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Column-Header" xfId="72"/>
    <cellStyle name="Column-Header 2" xfId="73"/>
    <cellStyle name="Column-Header 3" xfId="74"/>
    <cellStyle name="Column-Header 4" xfId="75"/>
    <cellStyle name="Column-Header 5" xfId="76"/>
    <cellStyle name="Column-Header 6" xfId="77"/>
    <cellStyle name="Column-Header 7" xfId="78"/>
    <cellStyle name="Column-Header 7 2" xfId="79"/>
    <cellStyle name="Column-Header 8" xfId="80"/>
    <cellStyle name="Column-Header 8 2" xfId="81"/>
    <cellStyle name="Column-Header 9" xfId="82"/>
    <cellStyle name="Column-Header 9 2" xfId="83"/>
    <cellStyle name="Column-Header_Zvit rux-koshtiv 2010 Департамент " xfId="84"/>
    <cellStyle name="Comma_2005_03_15-Финансовый_БГ" xfId="85"/>
    <cellStyle name="Define-Column" xfId="86"/>
    <cellStyle name="Define-Column 10" xfId="87"/>
    <cellStyle name="Define-Column 2" xfId="88"/>
    <cellStyle name="Define-Column 3" xfId="89"/>
    <cellStyle name="Define-Column 4" xfId="90"/>
    <cellStyle name="Define-Column 5" xfId="91"/>
    <cellStyle name="Define-Column 6" xfId="92"/>
    <cellStyle name="Define-Column 7" xfId="93"/>
    <cellStyle name="Define-Column 7 2" xfId="94"/>
    <cellStyle name="Define-Column 7 3" xfId="95"/>
    <cellStyle name="Define-Column 8" xfId="96"/>
    <cellStyle name="Define-Column 8 2" xfId="97"/>
    <cellStyle name="Define-Column 8 3" xfId="98"/>
    <cellStyle name="Define-Column 9" xfId="99"/>
    <cellStyle name="Define-Column 9 2" xfId="100"/>
    <cellStyle name="Define-Column 9 3" xfId="101"/>
    <cellStyle name="Define-Column_Zvit rux-koshtiv 2010 Департамент " xfId="102"/>
    <cellStyle name="Excel Built-in Normal" xfId="359"/>
    <cellStyle name="Explanatory Text" xfId="103"/>
    <cellStyle name="FS10" xfId="104"/>
    <cellStyle name="Good" xfId="105"/>
    <cellStyle name="Heading 1" xfId="106"/>
    <cellStyle name="Heading 2" xfId="107"/>
    <cellStyle name="Heading 3" xfId="108"/>
    <cellStyle name="Heading 4" xfId="109"/>
    <cellStyle name="Hyperlink 2" xfId="110"/>
    <cellStyle name="Iau?iue" xfId="111"/>
    <cellStyle name="Input" xfId="112"/>
    <cellStyle name="Level0" xfId="113"/>
    <cellStyle name="Level0 10" xfId="114"/>
    <cellStyle name="Level0 2" xfId="115"/>
    <cellStyle name="Level0 2 2" xfId="116"/>
    <cellStyle name="Level0 3" xfId="117"/>
    <cellStyle name="Level0 3 2" xfId="118"/>
    <cellStyle name="Level0 4" xfId="119"/>
    <cellStyle name="Level0 4 2" xfId="120"/>
    <cellStyle name="Level0 5" xfId="121"/>
    <cellStyle name="Level0 6" xfId="122"/>
    <cellStyle name="Level0 7" xfId="123"/>
    <cellStyle name="Level0 7 2" xfId="124"/>
    <cellStyle name="Level0 7 3" xfId="125"/>
    <cellStyle name="Level0 8" xfId="126"/>
    <cellStyle name="Level0 8 2" xfId="127"/>
    <cellStyle name="Level0 8 3" xfId="128"/>
    <cellStyle name="Level0 9" xfId="129"/>
    <cellStyle name="Level0 9 2" xfId="130"/>
    <cellStyle name="Level0 9 3" xfId="131"/>
    <cellStyle name="Level0_Zvit rux-koshtiv 2010 Департамент " xfId="132"/>
    <cellStyle name="Level1" xfId="133"/>
    <cellStyle name="Level1 2" xfId="134"/>
    <cellStyle name="Level1-Numbers" xfId="135"/>
    <cellStyle name="Level1-Numbers 2" xfId="136"/>
    <cellStyle name="Level1-Numbers-Hide" xfId="137"/>
    <cellStyle name="Level2" xfId="138"/>
    <cellStyle name="Level2 2" xfId="139"/>
    <cellStyle name="Level2-Hide" xfId="140"/>
    <cellStyle name="Level2-Hide 2" xfId="141"/>
    <cellStyle name="Level2-Numbers" xfId="142"/>
    <cellStyle name="Level2-Numbers 2" xfId="143"/>
    <cellStyle name="Level2-Numbers-Hide" xfId="144"/>
    <cellStyle name="Level3" xfId="145"/>
    <cellStyle name="Level3 2" xfId="146"/>
    <cellStyle name="Level3 3" xfId="147"/>
    <cellStyle name="Level3_План департамент_2010_1207" xfId="148"/>
    <cellStyle name="Level3-Hide" xfId="149"/>
    <cellStyle name="Level3-Hide 2" xfId="150"/>
    <cellStyle name="Level3-Numbers" xfId="151"/>
    <cellStyle name="Level3-Numbers 2" xfId="152"/>
    <cellStyle name="Level3-Numbers 3" xfId="153"/>
    <cellStyle name="Level3-Numbers_План департамент_2010_1207" xfId="154"/>
    <cellStyle name="Level3-Numbers-Hide" xfId="155"/>
    <cellStyle name="Level4" xfId="156"/>
    <cellStyle name="Level4 2" xfId="157"/>
    <cellStyle name="Level4-Hide" xfId="158"/>
    <cellStyle name="Level4-Hide 2" xfId="159"/>
    <cellStyle name="Level4-Numbers" xfId="160"/>
    <cellStyle name="Level4-Numbers 2" xfId="161"/>
    <cellStyle name="Level4-Numbers-Hide" xfId="162"/>
    <cellStyle name="Level5" xfId="163"/>
    <cellStyle name="Level5 2" xfId="164"/>
    <cellStyle name="Level5-Hide" xfId="165"/>
    <cellStyle name="Level5-Hide 2" xfId="166"/>
    <cellStyle name="Level5-Numbers" xfId="167"/>
    <cellStyle name="Level5-Numbers 2" xfId="168"/>
    <cellStyle name="Level5-Numbers-Hide" xfId="169"/>
    <cellStyle name="Level6" xfId="170"/>
    <cellStyle name="Level6 2" xfId="171"/>
    <cellStyle name="Level6-Hide" xfId="172"/>
    <cellStyle name="Level6-Hide 2" xfId="173"/>
    <cellStyle name="Level6-Numbers" xfId="174"/>
    <cellStyle name="Level6-Numbers 2" xfId="175"/>
    <cellStyle name="Level7" xfId="176"/>
    <cellStyle name="Level7-Hide" xfId="177"/>
    <cellStyle name="Level7-Numbers" xfId="178"/>
    <cellStyle name="Linked Cell" xfId="179"/>
    <cellStyle name="Neutral" xfId="180"/>
    <cellStyle name="Normal 2" xfId="181"/>
    <cellStyle name="Normal_2005_03_15-Финансовый_БГ" xfId="182"/>
    <cellStyle name="Normal_GSE DCF_Model_31_07_09 final" xfId="183"/>
    <cellStyle name="Note" xfId="184"/>
    <cellStyle name="Number-Cells" xfId="185"/>
    <cellStyle name="Number-Cells-Column2" xfId="186"/>
    <cellStyle name="Number-Cells-Column5" xfId="187"/>
    <cellStyle name="Output" xfId="188"/>
    <cellStyle name="Row-Header" xfId="189"/>
    <cellStyle name="Row-Header 2" xfId="190"/>
    <cellStyle name="TableStyleLight1" xfId="191"/>
    <cellStyle name="Title" xfId="192"/>
    <cellStyle name="Total" xfId="193"/>
    <cellStyle name="Warning Text" xfId="194"/>
    <cellStyle name="Акцент1 2" xfId="195"/>
    <cellStyle name="Акцент1 3" xfId="196"/>
    <cellStyle name="Акцент2 2" xfId="197"/>
    <cellStyle name="Акцент2 3" xfId="198"/>
    <cellStyle name="Акцент3 2" xfId="199"/>
    <cellStyle name="Акцент3 3" xfId="200"/>
    <cellStyle name="Акцент4 2" xfId="201"/>
    <cellStyle name="Акцент4 3" xfId="202"/>
    <cellStyle name="Акцент5 2" xfId="203"/>
    <cellStyle name="Акцент5 3" xfId="204"/>
    <cellStyle name="Акцент6 2" xfId="205"/>
    <cellStyle name="Акцент6 3" xfId="206"/>
    <cellStyle name="Ввод  2" xfId="207"/>
    <cellStyle name="Ввод  3" xfId="208"/>
    <cellStyle name="Вывод 2" xfId="209"/>
    <cellStyle name="Вывод 3" xfId="210"/>
    <cellStyle name="Вычисление 2" xfId="211"/>
    <cellStyle name="Вычисление 3" xfId="212"/>
    <cellStyle name="Денежный" xfId="213" builtinId="4"/>
    <cellStyle name="Денежный 2" xfId="214"/>
    <cellStyle name="Денежный 2 2" xfId="363"/>
    <cellStyle name="Денежный 3" xfId="215"/>
    <cellStyle name="Денежный 3 2" xfId="364"/>
    <cellStyle name="Заголовок 1 2" xfId="216"/>
    <cellStyle name="Заголовок 1 3" xfId="217"/>
    <cellStyle name="Заголовок 2 2" xfId="218"/>
    <cellStyle name="Заголовок 2 3" xfId="219"/>
    <cellStyle name="Заголовок 3 2" xfId="220"/>
    <cellStyle name="Заголовок 3 3" xfId="221"/>
    <cellStyle name="Заголовок 4 2" xfId="222"/>
    <cellStyle name="Заголовок 4 3" xfId="223"/>
    <cellStyle name="Звичайний_Додаток _ 3 зм_ни 4575" xfId="362"/>
    <cellStyle name="Итог 2" xfId="224"/>
    <cellStyle name="Итог 3" xfId="225"/>
    <cellStyle name="Контрольная ячейка 2" xfId="226"/>
    <cellStyle name="Контрольная ячейка 3" xfId="227"/>
    <cellStyle name="Название 2" xfId="228"/>
    <cellStyle name="Название 3" xfId="229"/>
    <cellStyle name="Нейтральный 2" xfId="230"/>
    <cellStyle name="Нейтральный 3" xfId="231"/>
    <cellStyle name="Обычный" xfId="0" builtinId="0"/>
    <cellStyle name="Обычный 10" xfId="232"/>
    <cellStyle name="Обычный 11" xfId="233"/>
    <cellStyle name="Обычный 12" xfId="234"/>
    <cellStyle name="Обычный 13" xfId="235"/>
    <cellStyle name="Обычный 14" xfId="236"/>
    <cellStyle name="Обычный 15" xfId="237"/>
    <cellStyle name="Обычный 16" xfId="238"/>
    <cellStyle name="Обычный 16 2" xfId="365"/>
    <cellStyle name="Обычный 16 3" xfId="360"/>
    <cellStyle name="Обычный 17" xfId="239"/>
    <cellStyle name="Обычный 18" xfId="240"/>
    <cellStyle name="Обычный 18 2" xfId="366"/>
    <cellStyle name="Обычный 19" xfId="241"/>
    <cellStyle name="Обычный 2" xfId="242"/>
    <cellStyle name="Обычный 2 10" xfId="243"/>
    <cellStyle name="Обычный 2 11" xfId="244"/>
    <cellStyle name="Обычный 2 12" xfId="245"/>
    <cellStyle name="Обычный 2 13" xfId="246"/>
    <cellStyle name="Обычный 2 14" xfId="247"/>
    <cellStyle name="Обычный 2 15" xfId="248"/>
    <cellStyle name="Обычный 2 16" xfId="249"/>
    <cellStyle name="Обычный 2 17" xfId="367"/>
    <cellStyle name="Обычный 2 2" xfId="250"/>
    <cellStyle name="Обычный 2 2 2" xfId="251"/>
    <cellStyle name="Обычный 2 2 3" xfId="252"/>
    <cellStyle name="Обычный 2 2 4" xfId="368"/>
    <cellStyle name="Обычный 2 2 5" xfId="374"/>
    <cellStyle name="Обычный 2 2_Расшифровка прочих" xfId="253"/>
    <cellStyle name="Обычный 2 3" xfId="254"/>
    <cellStyle name="Обычный 2 4" xfId="255"/>
    <cellStyle name="Обычный 2 5" xfId="256"/>
    <cellStyle name="Обычный 2 6" xfId="257"/>
    <cellStyle name="Обычный 2 7" xfId="258"/>
    <cellStyle name="Обычный 2 8" xfId="259"/>
    <cellStyle name="Обычный 2 9" xfId="260"/>
    <cellStyle name="Обычный 2_2604-2010" xfId="261"/>
    <cellStyle name="Обычный 3" xfId="262"/>
    <cellStyle name="Обычный 3 10" xfId="263"/>
    <cellStyle name="Обычный 3 11" xfId="264"/>
    <cellStyle name="Обычный 3 12" xfId="265"/>
    <cellStyle name="Обычный 3 13" xfId="266"/>
    <cellStyle name="Обычный 3 14" xfId="267"/>
    <cellStyle name="Обычный 3 2" xfId="268"/>
    <cellStyle name="Обычный 3 2 2" xfId="361"/>
    <cellStyle name="Обычный 3 3" xfId="269"/>
    <cellStyle name="Обычный 3 4" xfId="270"/>
    <cellStyle name="Обычный 3 5" xfId="271"/>
    <cellStyle name="Обычный 3 6" xfId="272"/>
    <cellStyle name="Обычный 3 7" xfId="273"/>
    <cellStyle name="Обычный 3 8" xfId="274"/>
    <cellStyle name="Обычный 3 9" xfId="275"/>
    <cellStyle name="Обычный 3_Дефицит_7 млрд_0608_бс" xfId="276"/>
    <cellStyle name="Обычный 4" xfId="277"/>
    <cellStyle name="Обычный 4 2" xfId="369"/>
    <cellStyle name="Обычный 43" xfId="370"/>
    <cellStyle name="Обычный 5" xfId="278"/>
    <cellStyle name="Обычный 5 2" xfId="279"/>
    <cellStyle name="Обычный 6" xfId="280"/>
    <cellStyle name="Обычный 6 2" xfId="281"/>
    <cellStyle name="Обычный 6 2 2" xfId="371"/>
    <cellStyle name="Обычный 6 3" xfId="282"/>
    <cellStyle name="Обычный 6 4" xfId="283"/>
    <cellStyle name="Обычный 6_Дефицит_7 млрд_0608_бс" xfId="284"/>
    <cellStyle name="Обычный 7" xfId="285"/>
    <cellStyle name="Обычный 7 2" xfId="286"/>
    <cellStyle name="Обычный 8" xfId="287"/>
    <cellStyle name="Обычный 9" xfId="288"/>
    <cellStyle name="Обычный 9 2" xfId="289"/>
    <cellStyle name="Плохой 2" xfId="290"/>
    <cellStyle name="Плохой 3" xfId="291"/>
    <cellStyle name="Пояснение 2" xfId="292"/>
    <cellStyle name="Пояснение 3" xfId="293"/>
    <cellStyle name="Примечание 2" xfId="294"/>
    <cellStyle name="Примечание 3" xfId="295"/>
    <cellStyle name="Процентный" xfId="296" builtinId="5"/>
    <cellStyle name="Процентный 2" xfId="297"/>
    <cellStyle name="Процентный 2 10" xfId="298"/>
    <cellStyle name="Процентный 2 11" xfId="299"/>
    <cellStyle name="Процентный 2 12" xfId="300"/>
    <cellStyle name="Процентный 2 13" xfId="301"/>
    <cellStyle name="Процентный 2 14" xfId="302"/>
    <cellStyle name="Процентный 2 15" xfId="303"/>
    <cellStyle name="Процентный 2 16" xfId="304"/>
    <cellStyle name="Процентный 2 2" xfId="305"/>
    <cellStyle name="Процентный 2 3" xfId="306"/>
    <cellStyle name="Процентный 2 4" xfId="307"/>
    <cellStyle name="Процентный 2 5" xfId="308"/>
    <cellStyle name="Процентный 2 6" xfId="309"/>
    <cellStyle name="Процентный 2 7" xfId="310"/>
    <cellStyle name="Процентный 2 8" xfId="311"/>
    <cellStyle name="Процентный 2 9" xfId="312"/>
    <cellStyle name="Процентный 3" xfId="313"/>
    <cellStyle name="Процентный 4" xfId="314"/>
    <cellStyle name="Процентный 4 2" xfId="315"/>
    <cellStyle name="Связанная ячейка 2" xfId="316"/>
    <cellStyle name="Связанная ячейка 3" xfId="317"/>
    <cellStyle name="Стиль 1" xfId="318"/>
    <cellStyle name="Стиль 1 2" xfId="319"/>
    <cellStyle name="Стиль 1 3" xfId="320"/>
    <cellStyle name="Стиль 1 4" xfId="321"/>
    <cellStyle name="Стиль 1 5" xfId="322"/>
    <cellStyle name="Стиль 1 6" xfId="323"/>
    <cellStyle name="Стиль 1 7" xfId="324"/>
    <cellStyle name="Текст предупреждения 2" xfId="325"/>
    <cellStyle name="Текст предупреждения 3" xfId="326"/>
    <cellStyle name="Тысячи [0]_1.62" xfId="327"/>
    <cellStyle name="Тысячи_1.62" xfId="328"/>
    <cellStyle name="Финансовый 2" xfId="329"/>
    <cellStyle name="Финансовый 2 10" xfId="330"/>
    <cellStyle name="Финансовый 2 11" xfId="331"/>
    <cellStyle name="Финансовый 2 12" xfId="332"/>
    <cellStyle name="Финансовый 2 13" xfId="333"/>
    <cellStyle name="Финансовый 2 14" xfId="334"/>
    <cellStyle name="Финансовый 2 15" xfId="335"/>
    <cellStyle name="Финансовый 2 16" xfId="336"/>
    <cellStyle name="Финансовый 2 17" xfId="337"/>
    <cellStyle name="Финансовый 2 18" xfId="372"/>
    <cellStyle name="Финансовый 2 2" xfId="338"/>
    <cellStyle name="Финансовый 2 3" xfId="339"/>
    <cellStyle name="Финансовый 2 4" xfId="340"/>
    <cellStyle name="Финансовый 2 5" xfId="341"/>
    <cellStyle name="Финансовый 2 6" xfId="342"/>
    <cellStyle name="Финансовый 2 7" xfId="343"/>
    <cellStyle name="Финансовый 2 8" xfId="344"/>
    <cellStyle name="Финансовый 2 9" xfId="345"/>
    <cellStyle name="Финансовый 3" xfId="346"/>
    <cellStyle name="Финансовый 3 2" xfId="347"/>
    <cellStyle name="Финансовый 3 3" xfId="373"/>
    <cellStyle name="Финансовый 4" xfId="348"/>
    <cellStyle name="Финансовый 4 2" xfId="349"/>
    <cellStyle name="Финансовый 4 3" xfId="350"/>
    <cellStyle name="Финансовый 5" xfId="351"/>
    <cellStyle name="Финансовый 6" xfId="352"/>
    <cellStyle name="Финансовый 7" xfId="353"/>
    <cellStyle name="Хороший 2" xfId="354"/>
    <cellStyle name="Хороший 3" xfId="355"/>
    <cellStyle name="числовой" xfId="356"/>
    <cellStyle name="Ю" xfId="357"/>
    <cellStyle name="Ю-FreeSet_10" xfId="358"/>
  </cellStyles>
  <dxfs count="0"/>
  <tableStyles count="0" defaultTableStyle="TableStyleMedium2" defaultPivotStyle="PivotStyleLight16"/>
  <colors>
    <mruColors>
      <color rgb="FFCC9900"/>
      <color rgb="FF79D9EF"/>
      <color rgb="FF82F52B"/>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externalLink" Target="externalLinks/externalLink32.xml"/><Relationship Id="rId3" Type="http://schemas.openxmlformats.org/officeDocument/2006/relationships/worksheet" Target="worksheets/sheet3.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42" Type="http://schemas.openxmlformats.org/officeDocument/2006/relationships/externalLink" Target="externalLinks/externalLink35.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41" Type="http://schemas.openxmlformats.org/officeDocument/2006/relationships/externalLink" Target="externalLinks/externalLink3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externalLink" Target="externalLinks/externalLink3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ank.gov.ua/WORK/S2/VICTOR/&#1042;&#1042;&#1055;/PIB.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bank.gov.ua/&#1052;&#1086;&#1080;%20&#1076;&#1086;&#1082;&#1091;&#1084;&#1077;&#1085;&#1090;&#1099;/Sergey/&#1055;&#1088;&#1086;&#1075;&#1085;&#1086;&#1079;/&#1056;&#1072;&#1073;&#1086;&#1095;&#1080;&#1077;%20&#1090;&#1072;&#1073;&#1083;&#1080;&#1094;&#1099;/new/zvedena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72rc2j\vera\DOCUME~1\Chirich\LOCALS~1\Temp\Rar$DI00.938\Dept\Plan\Exchange\!_Plan-2006\&#1042;&#1040;&#1058;%20&#1048;&#1074;&#1072;&#1085;&#1086;%20&#1092;&#1088;&#1072;&#1085;&#1082;&#1080;&#1074;&#1089;&#1100;&#1082;&#1075;&#1072;&#1079;\Dodatok1%2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1047;&#1042;&#1030;&#1058;&#1048;%20,&#1042;&#1048;&#1050;&#1054;&#1053;&#1040;&#1053;&#1053;&#1071;/&#1047;&#1074;&#1110;&#1090;&#1080;%202018/&#1041;&#1102;&#1076;&#1078;&#1077;&#1090;%20201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72rc2j\vera\&#1052;&#1086;&#1080;%20&#1076;&#1086;&#1082;&#1091;&#1084;&#1077;&#1085;&#1090;&#1099;\Plan-2006_kons_rabota\Dept\Plan\Exchange\_________________________Plan_ZP\!_&#1055;&#1077;&#1095;&#1072;&#1090;&#1100;\&#1052;&#1058;&#1056;%20&#1074;&#1089;&#1077;%20-%2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72rc2j\vera\Dept\Plan\Exchange\!_Plan-2006\&#1042;&#1040;&#1058;%20&#1048;&#1074;&#1072;&#1085;&#1086;%20&#1092;&#1088;&#1072;&#1085;&#1082;&#1080;&#1074;&#1089;&#1100;&#1082;&#1075;&#1072;&#1079;\Dodatok1%2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Ariadna/Sum_pok.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echiporenko\2007&#1053;&#1054;&#1042;\DOCUME~1\Chirich\LOCALS~1\Temp\Dept\Plan\Exchange\_________________________Plan_ZP\!_&#1055;&#1077;&#1095;&#1072;&#1090;&#1100;\&#1052;&#1058;&#1056;%20&#1074;&#1089;&#1077;%20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1052;&#1086;&#1080;%20&#1076;&#1086;&#1082;&#1091;&#1084;&#1077;&#1085;&#1090;&#1099;\Plan-2006_kons_rabota\Dept\Plan\Exchange\_________________________Plan_ZP\!_&#1055;&#1077;&#1095;&#1072;&#1090;&#1100;\&#1052;&#1058;&#1056;%20&#1074;&#1089;&#1077;%20-%20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R:\Dept\Plan\Exchange\!_Plan-2006\&#1042;&#1040;&#1058;%20&#1048;&#1074;&#1072;&#1085;&#1086;%20&#1092;&#1088;&#1072;&#1085;&#1082;&#1080;&#1074;&#1089;&#1100;&#1082;&#1075;&#1072;&#1079;\Dodatok1%2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R:\DOCUME~1\Chirich\LOCALS~1\Temp\Dept\Plan\Exchange\_________________________Plan_ZP\!_&#1055;&#1077;&#1095;&#1072;&#1090;&#1100;\&#1052;&#1058;&#1056;%20&#1074;&#1089;&#1077;%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ank.gov.ua/New_monitoring/Monit_xls/M_2002/M_06_02/Monthly/10_October/1Aug2001/GDP/realgdp/LENA/BGVN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R:\Dept\Plan\Exchange\!_Plan-2006\VAT%20Sevastop\Dept\Plan\Exchange\_________________________Plan_ZP\!_&#1055;&#1077;&#1095;&#1072;&#1090;&#1100;\&#1052;&#1058;&#1056;%20&#1074;&#1089;&#1077;%20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R:\Dept\Plan\Exchange\_________________________Plan_ZP\!_&#1055;&#1077;&#1095;&#1072;&#1090;&#1100;\&#1052;&#1058;&#1056;%20&#1074;&#1089;&#1077;%20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Kredo\work\Dept\Plan\Exchange\_________________________Plan_ZP\!_&#1055;&#1077;&#1095;&#1072;&#1090;&#1100;\&#1052;&#1058;&#1056;%20&#1074;&#1089;&#1077;%20-%20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72rc2j\vera\Dept\Plan\Exchange\!_Plan-2006\VAT%20Sevastop\Dept\Plan\Exchange\_________________________Plan_ZP\!_&#1055;&#1077;&#1095;&#1072;&#1090;&#1100;\&#1052;&#1058;&#1056;%20&#1074;&#1089;&#1077;%20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72rc2j\vera\DOCUME~1\Chirich\LOCALS~1\Temp\DOCUME~1\VOYTOV~1\LOCALS~1\Temp\Rar$DI00.867\Planning%20System%20Project\consolidation%20hq%20formatted.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72rc2j\vera\DOCUME~1\Chirich\LOCALS~1\Temp\Dept\Plan\Exchange\_________________________Plan_ZP\!_&#1055;&#1077;&#1095;&#1072;&#1090;&#1100;\&#1052;&#1058;&#1056;%20&#1074;&#1089;&#1077;%20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72rc2j\vera\Documents%20and%20Settings\SUDNIKOVA\Local%20Settings\Temporary%20Internet%20Files\Content.IE5\C5MFSXEF\Subv2006\Rich%20Roz%202006.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Main\main1\DOCUME~1\Chirich\LOCALS~1\Temp\Dept\Plan\Exchange\_________________________Plan_ZP\!_&#1055;&#1077;&#1095;&#1072;&#1090;&#1100;\&#1052;&#1058;&#1056;%20&#1074;&#1089;&#1077;%20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72rc2j\vera\Documents%20and%20Settings\andreyevskaya\&#1052;&#1086;&#1080;%20&#1076;&#1086;&#1082;&#1091;&#1084;&#1077;&#1085;&#1090;&#1099;\OLGA\&#1056;&#1045;&#1040;&#1051;&#1048;&#1047;&#1040;&#1062;&#1048;&#1071;_2006\2006_REALIZ_&#1058;&#1045;(&#1090;&#1088;&#1072;&#1074;&#1077;&#1085;&#110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ww.bank.gov.ua/S_N_A/1July2001/GDP/realgdp/LENA/BGVN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File1\aaaa\2007%20finplan\DOCUME~1\SINKEV~1\LOCALS~1\Temp\Rar$DI00.781\Dept\Plan\Exchange\_________________________Plan_ZP\!_&#1055;&#1077;&#1095;&#1072;&#1090;&#1100;\&#1052;&#1058;&#1056;%20&#1074;&#1089;&#1077;%20-%20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72rc2j\vera\&#1052;&#1086;&#1080;%20&#1076;&#1086;&#1082;&#1091;&#1084;&#1077;&#1085;&#1090;&#1099;\Plan-2006_kons_rabota\Dept\FinPlan-Economy\Planning%20System%20Project\consolidation%20hq%20formatted.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R:\DOCUME~1\Chirich\LOCALS~1\Temp\Rar$DI00.938\Dept\Plan\Exchange\!_Plan-2006\&#1042;&#1040;&#1058;%20&#1048;&#1074;&#1072;&#1085;&#1086;%20&#1092;&#1088;&#1072;&#1085;&#1082;&#1080;&#1074;&#1089;&#1100;&#1082;&#1075;&#1072;&#1079;\Dodatok1%2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R:\DOCUME~1\SINKEV~1\LOCALS~1\Temp\Rar$DI00.781\Dept\FinPlan-Economy\Planning%20System%20Project\consolidation%20hq%20formatted.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Nechiporenko\2007&#1053;&#1054;&#1042;\DOCUME~1\Chirich\LOCALS~1\Temp\DOCUME~1\VOYTOV~1\LOCALS~1\Temp\Rar$DI00.867\Planning%20System%20Project\consolidation%20hq%20formatted.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Dept\FinPlan-Economy\Planning%20System%20Project\consolidation%20hq%20formatted.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Main\MAIN1\Dept\FinPlan-Economy\Planning%20System%20Project\consolidation%20hq%20formatted.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72rc2j\vera\Documents%20and%20Settings\likhachov\Local%20Settings\Temporary%20Internet%20Files\Content.IE5\RY4RBH0P\2006_REALIZ_&#1058;&#1045;(&#1083;&#1102;&#1090;&#1080;&#1081;20%2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72rc2j\vera\FinanceUTG\finek2008\&#1043;&#1088;&#1091;&#1076;&#1077;&#1085;&#1100;%20(&#1086;&#1095;&#1080;&#1082;)\DOCUME~1\SINKEV~1\LOCALS~1\Temp\Rar$DI00.781\Dept\Plan\Exchange\_________________________Plan_ZP\!_&#1055;&#1077;&#1095;&#1072;&#1090;&#1100;\&#1052;&#1058;&#1056;%20&#1074;&#1089;&#1077;%20-%2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72rc2j\vera\FinanceUTG\finek2008\&#1043;&#1088;&#1091;&#1076;&#1077;&#1085;&#1100;%20(&#1086;&#1095;&#1080;&#1082;)\DOCUME~1\SINKEV~1\LOCALS~1\Temp\Rar$DI00.781\Dept\FinPlan-Economy\Planning%20System%20Project\consolidation%20hq%20formatt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1052;&#1086;&#1080;%20&#1076;&#1086;&#1082;&#1091;&#1084;&#1077;&#1085;&#1090;&#1099;\Plan-2006_kons_rabota\Dept\FinPlan-Economy\Planning%20System%20Project\consolidation%20hq%20formatt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redo\work\Dept\FinPlan-Economy\Planning%20System%20Project\consolidation%20hq%20formatt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DOCUME~1\Chirich\LOCALS~1\Temp\DOCUME~1\VOYTOV~1\LOCALS~1\Temp\Rar$DI00.867\Planning%20System%20Project\consolidation%20hq%20formatte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echiporenko\2007&#1053;&#1054;&#1042;\Dept\Plan\Exchange\!_Plan-2006\VAT%20Sevastop\Dept\Plan\Exchange\_________________________Plan_ZP\!_&#1055;&#1077;&#1095;&#1072;&#1090;&#1100;\&#1052;&#1058;&#1056;%20&#1074;&#1089;&#1077;%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sheetName val="Real GDP &amp; Real IP (u)"/>
      <sheetName val="Real GDP &amp; Real IP (e)"/>
      <sheetName val="GDP_gr"/>
      <sheetName val="Светлые"/>
    </sheetNames>
    <sheetDataSet>
      <sheetData sheetId="0"/>
      <sheetData sheetId="1"/>
      <sheetData sheetId="2"/>
      <sheetData sheetId="3"/>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ведена таб"/>
      <sheetName val="попер_роз"/>
      <sheetName val="попер_роз (4)"/>
      <sheetName val="звед_оптим (2)"/>
      <sheetName val="звед_баз(3)_СА"/>
      <sheetName val="звед_опт(3)_ca"/>
      <sheetName val="звед_баз(4)"/>
      <sheetName val="звед_опт(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 val="МТР Газ Україн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рифи"/>
      <sheetName val="реаліз грн"/>
      <sheetName val="реаліз м3"/>
      <sheetName val="Реалізація"/>
      <sheetName val="Доходи"/>
      <sheetName val="доходи ЦВВ для 1С"/>
      <sheetName val="Пільги і субсидії"/>
      <sheetName val="прибуток розрах"/>
      <sheetName val="Реагенти ціна"/>
      <sheetName val="Реагенти тн"/>
      <sheetName val="Реагенти розход в грн"/>
      <sheetName val="Електроенергія грн"/>
      <sheetName val="Електроенергія кВт год"/>
      <sheetName val="Ел по цехам кВт"/>
      <sheetName val="Електроенергія питомі"/>
      <sheetName val="ТО"/>
      <sheetName val="Азот очищення "/>
      <sheetName val="Об'єми цент.ВВ для 5-НКРЕКП"/>
      <sheetName val="Нарахув.цент.ВВ для 5-НКРЕКП"/>
    </sheetNames>
    <sheetDataSet>
      <sheetData sheetId="0" refreshError="1"/>
      <sheetData sheetId="1" refreshError="1"/>
      <sheetData sheetId="2" refreshError="1"/>
      <sheetData sheetId="3">
        <row r="13">
          <cell r="AC13">
            <v>1968902</v>
          </cell>
        </row>
      </sheetData>
      <sheetData sheetId="4" refreshError="1"/>
      <sheetData sheetId="5" refreshError="1"/>
      <sheetData sheetId="6" refreshError="1"/>
      <sheetData sheetId="7" refreshError="1"/>
      <sheetData sheetId="8">
        <row r="7">
          <cell r="Y7">
            <v>16200</v>
          </cell>
        </row>
      </sheetData>
      <sheetData sheetId="9" refreshError="1"/>
      <sheetData sheetId="10">
        <row r="7">
          <cell r="AA7">
            <v>250874.1</v>
          </cell>
        </row>
      </sheetData>
      <sheetData sheetId="11" refreshError="1"/>
      <sheetData sheetId="12">
        <row r="10">
          <cell r="AH10">
            <v>572197</v>
          </cell>
        </row>
      </sheetData>
      <sheetData sheetId="13" refreshError="1"/>
      <sheetData sheetId="14" refreshError="1"/>
      <sheetData sheetId="15">
        <row r="8">
          <cell r="AE8">
            <v>1475253</v>
          </cell>
        </row>
      </sheetData>
      <sheetData sheetId="16">
        <row r="8">
          <cell r="Y8">
            <v>1590</v>
          </cell>
        </row>
      </sheetData>
      <sheetData sheetId="17">
        <row r="6">
          <cell r="G6">
            <v>11359</v>
          </cell>
        </row>
      </sheetData>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Ini"/>
      <sheetName val="Ëčńň1"/>
      <sheetName val="Sum_pok"/>
      <sheetName val="Inform"/>
    </sheetNames>
    <definedNames>
      <definedName name="ShowFil"/>
    </definedNames>
    <sheetDataSet>
      <sheetData sheetId="0" refreshError="1"/>
      <sheetData sheetId="1" refreshError="1"/>
      <sheetData sheetId="2" refreshError="1"/>
      <sheetData sheetId="3" refreshError="1"/>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 val="Inform"/>
    </sheetNames>
    <sheetDataSet>
      <sheetData sheetId="0" refreshError="1"/>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 val="Inform"/>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 val="Inform"/>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3"/>
    </sheetNames>
    <sheetDataSet>
      <sheetData sheetId="0" refreshError="1">
        <row r="1">
          <cell r="D1" t="str">
            <v>Баланс грошових доходiв i витрат населення Украјни у</v>
          </cell>
          <cell r="K1" t="str">
            <v>GOD</v>
          </cell>
        </row>
        <row r="2">
          <cell r="K2">
            <v>1993</v>
          </cell>
          <cell r="L2" t="str">
            <v>роцi</v>
          </cell>
        </row>
        <row r="3">
          <cell r="N3" t="str">
            <v>(млрд.крб)</v>
          </cell>
        </row>
        <row r="5">
          <cell r="A5" t="str">
            <v>А. ГРОШОВI ДОХОДИ</v>
          </cell>
        </row>
        <row r="6">
          <cell r="A6" t="str">
            <v>1.Заробiтна плата</v>
          </cell>
        </row>
        <row r="7">
          <cell r="A7" t="str">
            <v>2.Оплата працi робiтникiв</v>
          </cell>
        </row>
        <row r="8">
          <cell r="A8" t="str">
            <v xml:space="preserve">  кооперативiв</v>
          </cell>
        </row>
        <row r="9">
          <cell r="A9" t="str">
            <v>3.Доходи робiтникiв та служ-</v>
          </cell>
        </row>
        <row r="10">
          <cell r="A10" t="str">
            <v xml:space="preserve">  бовцiв вiд пiдприїмств та</v>
          </cell>
        </row>
        <row r="11">
          <cell r="A11" t="str">
            <v xml:space="preserve">  органiзацiй крiм зар.плати</v>
          </cell>
        </row>
        <row r="12">
          <cell r="A12" t="str">
            <v xml:space="preserve">4.Грошовi доходи вiд   </v>
          </cell>
        </row>
        <row r="13">
          <cell r="A13" t="str">
            <v xml:space="preserve">  колгоспiв            </v>
          </cell>
        </row>
        <row r="14">
          <cell r="A14" t="str">
            <v>5.Надходження вiд продажу</v>
          </cell>
        </row>
        <row r="15">
          <cell r="A15" t="str">
            <v xml:space="preserve">  продуктiв сiльсьгого госп.</v>
          </cell>
        </row>
        <row r="16">
          <cell r="A16" t="str">
            <v>Всього трудових доходiв</v>
          </cell>
        </row>
        <row r="17">
          <cell r="A17" t="str">
            <v>(рядки 1+2+3+4+5)</v>
          </cell>
        </row>
        <row r="18">
          <cell r="A18" t="str">
            <v>6.Пенсiј, допомоги,стипендiј</v>
          </cell>
        </row>
        <row r="19">
          <cell r="A19" t="str">
            <v xml:space="preserve">  та iншi надходження</v>
          </cell>
        </row>
        <row r="20">
          <cell r="A20" t="str">
            <v xml:space="preserve">     в тому числi:</v>
          </cell>
        </row>
        <row r="21">
          <cell r="A21" t="str">
            <v xml:space="preserve"> пенсiј, допомоги, стипендiј</v>
          </cell>
        </row>
        <row r="22">
          <cell r="A22" t="str">
            <v>Баланс</v>
          </cell>
        </row>
        <row r="23">
          <cell r="A23" t="str">
            <v>Б.ВИТРАТИ ТА ЗАОЩАДЖЕННЯ</v>
          </cell>
        </row>
        <row r="24">
          <cell r="A24" t="str">
            <v>1.Покупка товарiв та оплата</v>
          </cell>
        </row>
        <row r="25">
          <cell r="A25" t="str">
            <v xml:space="preserve">  послуг</v>
          </cell>
        </row>
        <row r="26">
          <cell r="A26" t="str">
            <v xml:space="preserve">    в тому числi:</v>
          </cell>
        </row>
        <row r="27">
          <cell r="A27" t="str">
            <v xml:space="preserve"> покупка товарiв       </v>
          </cell>
        </row>
        <row r="28">
          <cell r="A28" t="str">
            <v xml:space="preserve"> оплата послуг         </v>
          </cell>
        </row>
        <row r="29">
          <cell r="A29" t="str">
            <v>2.Обов'язковi платежi та</v>
          </cell>
        </row>
        <row r="30">
          <cell r="A30" t="str">
            <v xml:space="preserve">  добровiльнi внески</v>
          </cell>
        </row>
        <row r="31">
          <cell r="A31" t="str">
            <v xml:space="preserve">       iз них:</v>
          </cell>
        </row>
        <row r="32">
          <cell r="A32" t="str">
            <v xml:space="preserve"> прибутковий податок з </v>
          </cell>
        </row>
        <row r="33">
          <cell r="A33" t="str">
            <v xml:space="preserve"> населення             </v>
          </cell>
        </row>
        <row r="34">
          <cell r="A34" t="str">
            <v>3.Прирiст вкладiв,придбання</v>
          </cell>
        </row>
        <row r="35">
          <cell r="A35" t="str">
            <v xml:space="preserve">  облiгацiй Державној внутр.</v>
          </cell>
        </row>
        <row r="36">
          <cell r="A36" t="str">
            <v xml:space="preserve">  позики,iнш.цiнних паперiв  </v>
          </cell>
        </row>
        <row r="37">
          <cell r="A37" t="str">
            <v>Всього</v>
          </cell>
        </row>
        <row r="38">
          <cell r="A38" t="str">
            <v xml:space="preserve">В. Перевищення доходiв над </v>
          </cell>
        </row>
        <row r="39">
          <cell r="A39" t="str">
            <v xml:space="preserve">   витратами</v>
          </cell>
        </row>
        <row r="40">
          <cell r="A40" t="str">
            <v>Баланс</v>
          </cell>
        </row>
        <row r="41">
          <cell r="A41" t="str">
            <v>_x000C_</v>
          </cell>
        </row>
        <row r="46">
          <cell r="A46" t="str">
            <v>А. ГРОШОВI ДОХОДИ</v>
          </cell>
        </row>
        <row r="47">
          <cell r="A47" t="str">
            <v>1.Заробiтна плата</v>
          </cell>
        </row>
        <row r="48">
          <cell r="A48" t="str">
            <v>2.Оплата працi робiтникiв</v>
          </cell>
        </row>
        <row r="49">
          <cell r="A49" t="str">
            <v xml:space="preserve">  кооперативiв</v>
          </cell>
        </row>
        <row r="50">
          <cell r="A50" t="str">
            <v>3.Доходи робiтникiв та служ-</v>
          </cell>
        </row>
        <row r="51">
          <cell r="A51" t="str">
            <v xml:space="preserve">  бовцiв вiд пiдприїмств та</v>
          </cell>
        </row>
        <row r="52">
          <cell r="A52" t="str">
            <v xml:space="preserve">  органiзацiй крiм зар.плати</v>
          </cell>
        </row>
        <row r="53">
          <cell r="A53" t="str">
            <v xml:space="preserve">4.Грошовi доходи вiд   </v>
          </cell>
        </row>
        <row r="54">
          <cell r="A54" t="str">
            <v xml:space="preserve">  колгоспiв            </v>
          </cell>
        </row>
        <row r="55">
          <cell r="A55" t="str">
            <v>5.Надходження вiд продажу</v>
          </cell>
        </row>
        <row r="56">
          <cell r="A56" t="str">
            <v xml:space="preserve">  продуктiв сiльсьгого госп.</v>
          </cell>
        </row>
        <row r="57">
          <cell r="A57" t="str">
            <v>Всього трудових доходiв</v>
          </cell>
        </row>
        <row r="58">
          <cell r="A58" t="str">
            <v>(рядки 1+2+3+4+5)</v>
          </cell>
        </row>
        <row r="59">
          <cell r="A59" t="str">
            <v>6.Пенсiј, допомоги,стипендiј</v>
          </cell>
        </row>
        <row r="60">
          <cell r="A60" t="str">
            <v xml:space="preserve">  та iншi надходження</v>
          </cell>
        </row>
        <row r="61">
          <cell r="A61" t="str">
            <v xml:space="preserve">     в тому числi:</v>
          </cell>
        </row>
        <row r="62">
          <cell r="A62" t="str">
            <v xml:space="preserve"> пенсiј, допомоги, стипендiј</v>
          </cell>
        </row>
        <row r="63">
          <cell r="A63" t="str">
            <v>Баланс</v>
          </cell>
        </row>
        <row r="64">
          <cell r="A64" t="str">
            <v>Б.ВИТРАТИ ТА ЗАОЩАДЖЕННЯ</v>
          </cell>
        </row>
        <row r="65">
          <cell r="A65" t="str">
            <v>1.Покупка товарiв та оплата</v>
          </cell>
        </row>
        <row r="66">
          <cell r="A66" t="str">
            <v xml:space="preserve">  послуг</v>
          </cell>
        </row>
        <row r="67">
          <cell r="A67" t="str">
            <v xml:space="preserve">    в тому числi:</v>
          </cell>
        </row>
        <row r="68">
          <cell r="A68" t="str">
            <v xml:space="preserve"> покупка товарiв       </v>
          </cell>
        </row>
        <row r="69">
          <cell r="A69" t="str">
            <v xml:space="preserve"> оплата послуг         </v>
          </cell>
        </row>
        <row r="70">
          <cell r="A70" t="str">
            <v>2.Обов'язковi платежi та</v>
          </cell>
        </row>
        <row r="71">
          <cell r="A71" t="str">
            <v xml:space="preserve">  добровiльнi внески</v>
          </cell>
        </row>
        <row r="72">
          <cell r="A72" t="str">
            <v xml:space="preserve">       iз них:</v>
          </cell>
        </row>
        <row r="73">
          <cell r="A73" t="str">
            <v xml:space="preserve"> прибутковий податок з </v>
          </cell>
        </row>
        <row r="74">
          <cell r="A74" t="str">
            <v xml:space="preserve"> населення             </v>
          </cell>
        </row>
        <row r="75">
          <cell r="A75" t="str">
            <v>3.Прирiст вкладiв,придбання</v>
          </cell>
        </row>
        <row r="76">
          <cell r="A76" t="str">
            <v xml:space="preserve">  облiгацiй Державној внутр.</v>
          </cell>
        </row>
        <row r="77">
          <cell r="A77" t="str">
            <v xml:space="preserve">  позики,iнш.цiнних паперiв  </v>
          </cell>
        </row>
        <row r="78">
          <cell r="A78" t="str">
            <v>Всього</v>
          </cell>
        </row>
        <row r="79">
          <cell r="A79" t="str">
            <v xml:space="preserve">В. Перевищення доходiв над </v>
          </cell>
        </row>
        <row r="80">
          <cell r="A80" t="str">
            <v xml:space="preserve">   витратами</v>
          </cell>
        </row>
        <row r="81">
          <cell r="A81" t="str">
            <v>Баланс</v>
          </cell>
        </row>
        <row r="82">
          <cell r="A82" t="str">
            <v xml:space="preserve">        Довiдково: чисельнiсть населення в</v>
          </cell>
        </row>
        <row r="83">
          <cell r="A83" t="str">
            <v>_x000C_</v>
          </cell>
        </row>
        <row r="88">
          <cell r="A88" t="str">
            <v>А. ГРОШОВI ДОХОДИ</v>
          </cell>
        </row>
        <row r="89">
          <cell r="A89" t="str">
            <v>1.Заробiтна плата</v>
          </cell>
        </row>
        <row r="90">
          <cell r="A90" t="str">
            <v>2.Оплата працi робiтникiв</v>
          </cell>
        </row>
        <row r="91">
          <cell r="A91" t="str">
            <v xml:space="preserve">  кооперативiв</v>
          </cell>
        </row>
        <row r="92">
          <cell r="A92" t="str">
            <v>3.Доходи робiтникiв та служ-</v>
          </cell>
        </row>
        <row r="93">
          <cell r="A93" t="str">
            <v xml:space="preserve">  бовцiв вiд пiдприїмств та</v>
          </cell>
        </row>
        <row r="94">
          <cell r="A94" t="str">
            <v xml:space="preserve">  органiзацiй крiм зар.плати</v>
          </cell>
        </row>
        <row r="95">
          <cell r="A95" t="str">
            <v xml:space="preserve">4.Грошовi доходи вiд   </v>
          </cell>
        </row>
        <row r="96">
          <cell r="A96" t="str">
            <v xml:space="preserve">  колгоспiв            </v>
          </cell>
        </row>
        <row r="97">
          <cell r="A97" t="str">
            <v>5.Надходження вiд продажу</v>
          </cell>
        </row>
        <row r="98">
          <cell r="A98" t="str">
            <v xml:space="preserve">  продуктiв сiльсьгого госп.</v>
          </cell>
        </row>
        <row r="99">
          <cell r="A99" t="str">
            <v>Всього трудових доходiв</v>
          </cell>
        </row>
        <row r="100">
          <cell r="A100" t="str">
            <v>(рядки 1+2+3+4+5)</v>
          </cell>
        </row>
        <row r="101">
          <cell r="A101" t="str">
            <v>6.Пенсiј, допомоги,стипендiј</v>
          </cell>
        </row>
        <row r="102">
          <cell r="A102" t="str">
            <v xml:space="preserve">  та iншi надходження</v>
          </cell>
        </row>
        <row r="103">
          <cell r="A103" t="str">
            <v xml:space="preserve">     в тому числi:</v>
          </cell>
        </row>
        <row r="104">
          <cell r="A104" t="str">
            <v xml:space="preserve"> пенсiј, допомоги, стипендiј</v>
          </cell>
        </row>
        <row r="105">
          <cell r="A105" t="str">
            <v>Баланс</v>
          </cell>
        </row>
        <row r="106">
          <cell r="A106" t="str">
            <v>Б.ВИТРАТИ ТА ЗАОЩАДЖЕННЯ</v>
          </cell>
        </row>
        <row r="107">
          <cell r="A107" t="str">
            <v>1.Покупка товарiв та оплата</v>
          </cell>
        </row>
        <row r="108">
          <cell r="A108" t="str">
            <v xml:space="preserve">  послуг</v>
          </cell>
        </row>
        <row r="109">
          <cell r="A109" t="str">
            <v xml:space="preserve">    в тому числi:</v>
          </cell>
        </row>
        <row r="110">
          <cell r="A110" t="str">
            <v xml:space="preserve"> покупка товарiв       </v>
          </cell>
        </row>
        <row r="111">
          <cell r="A111" t="str">
            <v xml:space="preserve"> оплата послуг         </v>
          </cell>
        </row>
        <row r="112">
          <cell r="A112" t="str">
            <v>2.Обов'язковi платежi та</v>
          </cell>
        </row>
        <row r="113">
          <cell r="A113" t="str">
            <v xml:space="preserve">  добровiльнi внески</v>
          </cell>
        </row>
        <row r="114">
          <cell r="A114" t="str">
            <v xml:space="preserve">       iз них:</v>
          </cell>
        </row>
        <row r="115">
          <cell r="A115" t="str">
            <v xml:space="preserve"> прибутковий податок з </v>
          </cell>
        </row>
        <row r="116">
          <cell r="A116" t="str">
            <v xml:space="preserve"> населення             </v>
          </cell>
        </row>
        <row r="117">
          <cell r="A117" t="str">
            <v>3.Прирiст вкладiв,придбання</v>
          </cell>
        </row>
        <row r="118">
          <cell r="A118" t="str">
            <v xml:space="preserve">  облiгацiй Державној внутр.</v>
          </cell>
        </row>
        <row r="119">
          <cell r="A119" t="str">
            <v xml:space="preserve">  позики,iнш.цiнних паперiв  </v>
          </cell>
        </row>
        <row r="120">
          <cell r="A120" t="str">
            <v>Всього</v>
          </cell>
        </row>
        <row r="121">
          <cell r="A121" t="str">
            <v xml:space="preserve">В. Перевищення доходiв над </v>
          </cell>
        </row>
        <row r="122">
          <cell r="A122" t="str">
            <v xml:space="preserve">   витратами</v>
          </cell>
        </row>
        <row r="123">
          <cell r="A123" t="str">
            <v>Баланс</v>
          </cell>
        </row>
        <row r="124">
          <cell r="A124" t="str">
            <v>_x000C_</v>
          </cell>
        </row>
        <row r="130">
          <cell r="A130" t="str">
            <v>А. ГРОШОВI ДОХОДИ</v>
          </cell>
        </row>
        <row r="131">
          <cell r="A131" t="str">
            <v>1.Заробiтна плата</v>
          </cell>
        </row>
        <row r="132">
          <cell r="A132" t="str">
            <v>2.Оплата працi робiтникiв</v>
          </cell>
        </row>
        <row r="133">
          <cell r="A133" t="str">
            <v xml:space="preserve">  кооперативiв</v>
          </cell>
        </row>
        <row r="134">
          <cell r="A134" t="str">
            <v>3.Доходи робiтникiв та служ-</v>
          </cell>
        </row>
        <row r="135">
          <cell r="A135" t="str">
            <v xml:space="preserve">  бовцiв вiд пiдприїмств та</v>
          </cell>
        </row>
        <row r="136">
          <cell r="A136" t="str">
            <v xml:space="preserve">  органiзацiй крiм зар.плати</v>
          </cell>
        </row>
        <row r="137">
          <cell r="A137" t="str">
            <v xml:space="preserve">4.Грошовi доходи вiд   </v>
          </cell>
        </row>
        <row r="138">
          <cell r="A138" t="str">
            <v xml:space="preserve">  колгоспiв            </v>
          </cell>
        </row>
        <row r="139">
          <cell r="A139" t="str">
            <v>5.Надходження вiд продажу</v>
          </cell>
        </row>
        <row r="140">
          <cell r="A140" t="str">
            <v xml:space="preserve">  продуктiв сiльсьгого госп.</v>
          </cell>
        </row>
        <row r="141">
          <cell r="A141" t="str">
            <v>Всього трудових доходiв</v>
          </cell>
        </row>
        <row r="142">
          <cell r="A142" t="str">
            <v>(рядки 1+2+3+4+5)</v>
          </cell>
        </row>
        <row r="143">
          <cell r="A143" t="str">
            <v>6.Пенсiј, допомоги,стипендiј</v>
          </cell>
        </row>
        <row r="144">
          <cell r="A144" t="str">
            <v xml:space="preserve">  та iншi надходження</v>
          </cell>
        </row>
        <row r="145">
          <cell r="A145" t="str">
            <v xml:space="preserve">     в тому числi:</v>
          </cell>
        </row>
        <row r="146">
          <cell r="A146" t="str">
            <v xml:space="preserve"> пенсiј, допомоги, стипендiј</v>
          </cell>
        </row>
        <row r="147">
          <cell r="A147" t="str">
            <v>Баланс</v>
          </cell>
        </row>
        <row r="148">
          <cell r="A148" t="str">
            <v>Б.ВИТРАТИ ТА ЗАОЩАДЖЕННЯ</v>
          </cell>
        </row>
        <row r="149">
          <cell r="A149" t="str">
            <v>1.Покупка товарiв та оплата</v>
          </cell>
        </row>
        <row r="150">
          <cell r="A150" t="str">
            <v xml:space="preserve">  послуг</v>
          </cell>
        </row>
        <row r="151">
          <cell r="A151" t="str">
            <v xml:space="preserve">    в тому числi:</v>
          </cell>
        </row>
        <row r="152">
          <cell r="A152" t="str">
            <v xml:space="preserve"> покупка товарiв       </v>
          </cell>
        </row>
        <row r="153">
          <cell r="A153" t="str">
            <v xml:space="preserve"> оплата послуг         </v>
          </cell>
        </row>
        <row r="154">
          <cell r="A154" t="str">
            <v>2.Обов'язковi платежi та</v>
          </cell>
        </row>
        <row r="155">
          <cell r="A155" t="str">
            <v xml:space="preserve">  добровiльнi внески</v>
          </cell>
        </row>
        <row r="156">
          <cell r="A156" t="str">
            <v xml:space="preserve">       iз них:</v>
          </cell>
        </row>
        <row r="157">
          <cell r="A157" t="str">
            <v xml:space="preserve"> прибутковий податок з </v>
          </cell>
        </row>
        <row r="158">
          <cell r="A158" t="str">
            <v xml:space="preserve"> населення             </v>
          </cell>
        </row>
        <row r="159">
          <cell r="A159" t="str">
            <v>3.Прирiст вкладiв,придбання</v>
          </cell>
        </row>
        <row r="160">
          <cell r="A160" t="str">
            <v xml:space="preserve">  облiгацiй Державној внутр.</v>
          </cell>
        </row>
        <row r="161">
          <cell r="A161" t="str">
            <v xml:space="preserve">  позики,iнш.цiнних паперiв  </v>
          </cell>
        </row>
        <row r="162">
          <cell r="A162" t="str">
            <v>Всього</v>
          </cell>
        </row>
        <row r="163">
          <cell r="A163" t="str">
            <v xml:space="preserve">В. Перевищення доходiв над </v>
          </cell>
        </row>
        <row r="164">
          <cell r="A164" t="str">
            <v xml:space="preserve">   витратами</v>
          </cell>
        </row>
        <row r="165">
          <cell r="A165" t="str">
            <v>Баланс</v>
          </cell>
        </row>
        <row r="166">
          <cell r="A166" t="str">
            <v>_x000C_</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 val="попер_роз"/>
    </sheetNames>
    <sheetDataSet>
      <sheetData sheetId="0"/>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 val="МТР_Апарат"/>
      <sheetName val="МТР_Газ_України"/>
      <sheetName val="МТР_Укртрансгаз"/>
      <sheetName val="МТР_Укргазвидобування"/>
      <sheetName val="МТР_Укрспецтрансгаз"/>
      <sheetName val="МТР_Чорноморнафтогаз"/>
      <sheetName val="МТР_Укртранснафта"/>
      <sheetName val="МТР_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 val="7  Інші витрати"/>
    </sheetNames>
    <sheetDataSet>
      <sheetData sheetId="0" refreshError="1"/>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tac"/>
      <sheetName val="DodDot"/>
      <sheetName val="Dod ARK"/>
      <sheetName val="Dod Clavutich"/>
      <sheetName val="Svod 3511060"/>
      <sheetName val="Viluch(1-12)"/>
      <sheetName val="Diti "/>
      <sheetName val="TvPalGaz"/>
      <sheetName val="Ener "/>
      <sheetName val="IncsiPilgi (2)"/>
      <sheetName val="GirZakon"/>
      <sheetName val="Govti Vodi"/>
      <sheetName val="Chor Flot"/>
      <sheetName val="Afganci"/>
      <sheetName val="Shidka Dop"/>
      <sheetName val="Likarna"/>
      <sheetName val="Zoiot Pidkova"/>
      <sheetName val="Granti"/>
      <sheetName val="Granti1"/>
      <sheetName val="Vibori"/>
      <sheetName val="Metro"/>
      <sheetName val="Oper Teatr"/>
      <sheetName val="Makeevka"/>
      <sheetName val="Ctix Lixo IvFrank"/>
      <sheetName val="Groshi xodat za dit"/>
      <sheetName val="Ctix Lixo Zakarp"/>
      <sheetName val="Coc GKG Inv"/>
      <sheetName val="Tuzla"/>
      <sheetName val="Zmiinii"/>
      <sheetName val="Ctandarti"/>
      <sheetName val="CocEkon"/>
      <sheetName val="Ictor Zabudova"/>
      <sheetName val="Ict Zab"/>
      <sheetName val="Ukr Kultura"/>
      <sheetName val="Minoboroni"/>
      <sheetName val="Mic Arcenal"/>
      <sheetName val="Inekcini"/>
      <sheetName val="In"/>
      <sheetName val="diti ciroti -2(minmolod)"/>
      <sheetName val="Korek ocvita"/>
      <sheetName val="Tex Dic Ocvita"/>
      <sheetName val="Troleib"/>
      <sheetName val="Utoc.Zaoshadg"/>
      <sheetName val="Metro Cpec Fond"/>
      <sheetName val="Svitov Bank"/>
      <sheetName val="Shidka Dop Cp Fond"/>
      <sheetName val="Gazoprovodi"/>
      <sheetName val="Troleib Cpec Fond"/>
      <sheetName val="Zaporiggya"/>
      <sheetName val="Kremenchuk"/>
      <sheetName val="Pereviz ditey"/>
      <sheetName val="Kom dorigu"/>
      <sheetName val="Chor Fiot Cpec Fond"/>
      <sheetName val="Zaosch"/>
      <sheetName val="kryvRig"/>
      <sheetName val="OSVITA"/>
      <sheetName val="Tar"/>
      <sheetName val="Nar.instr"/>
      <sheetName val="DDot"/>
      <sheetName val="Dsub"/>
    </sheetNames>
    <sheetDataSet>
      <sheetData sheetId="0"/>
      <sheetData sheetId="1"/>
      <sheetData sheetId="2"/>
      <sheetData sheetId="3"/>
      <sheetData sheetId="4"/>
      <sheetData sheetId="5"/>
      <sheetData sheetId="6"/>
      <sheetData sheetId="7"/>
      <sheetData sheetId="8">
        <row r="2">
          <cell r="A2" t="str">
            <v>Обсяг помісячного надходження субвенції з державного бюджету до місцевих бюджетів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v>
          </cell>
        </row>
        <row r="5">
          <cell r="A5" t="str">
            <v>Код бюджету</v>
          </cell>
          <cell r="B5" t="str">
            <v>Назва адміністративно-територіальної одиниці</v>
          </cell>
          <cell r="C5" t="str">
            <v>січень</v>
          </cell>
          <cell r="D5" t="str">
            <v>лютий</v>
          </cell>
          <cell r="E5" t="str">
            <v>березень</v>
          </cell>
          <cell r="F5" t="str">
            <v>квітень</v>
          </cell>
          <cell r="G5" t="str">
            <v>травень</v>
          </cell>
        </row>
        <row r="6">
          <cell r="A6" t="str">
            <v>О1100000000</v>
          </cell>
          <cell r="B6" t="str">
            <v>бюджет Автономної Республіки Крим</v>
          </cell>
          <cell r="C6">
            <v>2463.5419999999999</v>
          </cell>
          <cell r="D6">
            <v>5004.6750000000002</v>
          </cell>
          <cell r="E6">
            <v>4874.01</v>
          </cell>
          <cell r="F6">
            <v>6713.2</v>
          </cell>
          <cell r="G6">
            <v>5483.6</v>
          </cell>
        </row>
        <row r="7">
          <cell r="A7" t="str">
            <v>О2100000000</v>
          </cell>
          <cell r="B7" t="str">
            <v>обласний бюджет Вiнницької області</v>
          </cell>
          <cell r="C7">
            <v>5585.9549999999999</v>
          </cell>
          <cell r="D7">
            <v>5130.4480000000003</v>
          </cell>
          <cell r="E7">
            <v>5614.5339999999997</v>
          </cell>
          <cell r="F7">
            <v>7821.4</v>
          </cell>
          <cell r="G7">
            <v>4676.6000000000004</v>
          </cell>
        </row>
        <row r="8">
          <cell r="A8" t="str">
            <v>О3100000000</v>
          </cell>
          <cell r="B8" t="str">
            <v>обласний бюджет Волинської області</v>
          </cell>
          <cell r="C8">
            <v>3419.413</v>
          </cell>
          <cell r="D8">
            <v>4547.1629999999996</v>
          </cell>
          <cell r="E8">
            <v>4267.8410000000003</v>
          </cell>
          <cell r="F8">
            <v>5180.2</v>
          </cell>
          <cell r="G8">
            <v>3258.4</v>
          </cell>
        </row>
        <row r="9">
          <cell r="A9" t="str">
            <v>О4100000000</v>
          </cell>
          <cell r="B9" t="str">
            <v>обласний бюджет Днiпропетровської області</v>
          </cell>
          <cell r="C9">
            <v>8288.7270000000008</v>
          </cell>
          <cell r="D9">
            <v>20991.351999999999</v>
          </cell>
          <cell r="E9">
            <v>16903.654999999999</v>
          </cell>
          <cell r="F9">
            <v>23535.787</v>
          </cell>
          <cell r="G9">
            <v>12935.2</v>
          </cell>
        </row>
        <row r="10">
          <cell r="A10" t="str">
            <v>О5100000000</v>
          </cell>
          <cell r="B10" t="str">
            <v>обласний бюджет Донецької області</v>
          </cell>
          <cell r="C10">
            <v>11729.522000000001</v>
          </cell>
          <cell r="D10">
            <v>19530.755000000001</v>
          </cell>
          <cell r="E10">
            <v>19355.436000000002</v>
          </cell>
          <cell r="F10">
            <v>26008.7</v>
          </cell>
          <cell r="G10">
            <v>15778.6</v>
          </cell>
        </row>
        <row r="11">
          <cell r="A11" t="str">
            <v>О6100000000</v>
          </cell>
          <cell r="B11" t="str">
            <v>обласний бюджет Житомирської області</v>
          </cell>
          <cell r="C11">
            <v>3202.2750000000001</v>
          </cell>
          <cell r="D11">
            <v>6561.0010000000002</v>
          </cell>
          <cell r="E11">
            <v>5316.2150000000001</v>
          </cell>
          <cell r="F11">
            <v>7407.8</v>
          </cell>
          <cell r="G11">
            <v>4605.7</v>
          </cell>
        </row>
        <row r="12">
          <cell r="A12" t="str">
            <v>О7100000000</v>
          </cell>
          <cell r="B12" t="str">
            <v>обласний бюджет Закарпатської області</v>
          </cell>
          <cell r="C12">
            <v>1513.9649999999999</v>
          </cell>
          <cell r="D12">
            <v>1806.577</v>
          </cell>
          <cell r="E12">
            <v>4712.2439999999997</v>
          </cell>
          <cell r="F12">
            <v>4277.8</v>
          </cell>
          <cell r="G12">
            <v>1586.9</v>
          </cell>
        </row>
        <row r="13">
          <cell r="A13" t="str">
            <v>О8100000000</v>
          </cell>
          <cell r="B13" t="str">
            <v>обласний бюджет Запорiзької області</v>
          </cell>
          <cell r="C13">
            <v>3867.2069999999999</v>
          </cell>
          <cell r="D13">
            <v>7903.7089999999998</v>
          </cell>
          <cell r="E13">
            <v>7399.4160000000002</v>
          </cell>
          <cell r="F13">
            <v>9874.5</v>
          </cell>
          <cell r="G13">
            <v>7155.4</v>
          </cell>
        </row>
        <row r="14">
          <cell r="A14" t="str">
            <v>О9100000000</v>
          </cell>
          <cell r="B14" t="str">
            <v>обласний бюджет Iвано-Франкiвської області</v>
          </cell>
          <cell r="C14">
            <v>3578.223</v>
          </cell>
          <cell r="D14">
            <v>5867.2309999999998</v>
          </cell>
          <cell r="E14">
            <v>6297.893</v>
          </cell>
          <cell r="F14">
            <v>9563.7000000000007</v>
          </cell>
          <cell r="G14">
            <v>3616.2</v>
          </cell>
        </row>
        <row r="15">
          <cell r="A15">
            <v>10100000000</v>
          </cell>
          <cell r="B15" t="str">
            <v>обласний бюджет Київської області</v>
          </cell>
          <cell r="C15">
            <v>10302.385</v>
          </cell>
          <cell r="D15">
            <v>16146.352999999999</v>
          </cell>
          <cell r="E15">
            <v>13833.255999999999</v>
          </cell>
          <cell r="F15">
            <v>18290.400000000001</v>
          </cell>
          <cell r="G15">
            <v>7404.9</v>
          </cell>
        </row>
        <row r="16">
          <cell r="A16">
            <v>11100000000</v>
          </cell>
          <cell r="B16" t="str">
            <v>обласний бюджет Кiровоградської області</v>
          </cell>
          <cell r="C16">
            <v>3580.96</v>
          </cell>
          <cell r="D16">
            <v>4993.7330000000002</v>
          </cell>
          <cell r="E16">
            <v>3976.05</v>
          </cell>
          <cell r="F16">
            <v>7419.8</v>
          </cell>
          <cell r="G16">
            <v>5284.3</v>
          </cell>
        </row>
        <row r="17">
          <cell r="A17">
            <v>12100000000</v>
          </cell>
          <cell r="B17" t="str">
            <v>обласний бюджет Луганської області</v>
          </cell>
          <cell r="C17">
            <v>2843.239</v>
          </cell>
          <cell r="D17">
            <v>8978.6</v>
          </cell>
          <cell r="E17">
            <v>6927.87</v>
          </cell>
          <cell r="F17">
            <v>9087.1</v>
          </cell>
          <cell r="G17">
            <v>6148.4</v>
          </cell>
        </row>
        <row r="18">
          <cell r="A18">
            <v>13100000000</v>
          </cell>
          <cell r="B18" t="str">
            <v>обласний бюджет Львiвської області</v>
          </cell>
          <cell r="C18">
            <v>13665.8</v>
          </cell>
          <cell r="D18">
            <v>12546.388000000001</v>
          </cell>
          <cell r="E18">
            <v>13924.588</v>
          </cell>
          <cell r="F18">
            <v>16320</v>
          </cell>
          <cell r="G18">
            <v>5542.7</v>
          </cell>
        </row>
        <row r="19">
          <cell r="A19">
            <v>14100000000</v>
          </cell>
          <cell r="B19" t="str">
            <v>обласний бюджет Миколаївської області</v>
          </cell>
          <cell r="C19">
            <v>1582.5519999999999</v>
          </cell>
          <cell r="D19">
            <v>4228.6229999999996</v>
          </cell>
          <cell r="E19">
            <v>4112.8190000000004</v>
          </cell>
          <cell r="F19">
            <v>5079.6000000000004</v>
          </cell>
          <cell r="G19">
            <v>4261.3</v>
          </cell>
        </row>
        <row r="20">
          <cell r="A20">
            <v>15100000000</v>
          </cell>
          <cell r="B20" t="str">
            <v>обласний бюджет Одеської області</v>
          </cell>
          <cell r="C20">
            <v>3570.1010000000001</v>
          </cell>
          <cell r="D20">
            <v>8569.5969999999998</v>
          </cell>
          <cell r="E20">
            <v>7127.8249999999998</v>
          </cell>
          <cell r="F20">
            <v>11636.5</v>
          </cell>
          <cell r="G20">
            <v>10163.4</v>
          </cell>
        </row>
        <row r="21">
          <cell r="A21">
            <v>16100000000</v>
          </cell>
          <cell r="B21" t="str">
            <v>обласний бюджет Полтавської області</v>
          </cell>
          <cell r="C21">
            <v>5666.1139999999996</v>
          </cell>
          <cell r="D21">
            <v>6422.4319999999998</v>
          </cell>
          <cell r="E21">
            <v>7489.7539999999999</v>
          </cell>
          <cell r="F21">
            <v>15258.1</v>
          </cell>
          <cell r="G21">
            <v>5827</v>
          </cell>
        </row>
        <row r="22">
          <cell r="A22">
            <v>17100000000</v>
          </cell>
          <cell r="B22" t="str">
            <v>обласний бюджет Рiвненської області</v>
          </cell>
          <cell r="C22">
            <v>1969.902</v>
          </cell>
          <cell r="D22">
            <v>3336.444</v>
          </cell>
          <cell r="E22">
            <v>5380.4470000000001</v>
          </cell>
          <cell r="F22">
            <v>5543.9</v>
          </cell>
          <cell r="G22">
            <v>2982.7</v>
          </cell>
        </row>
        <row r="23">
          <cell r="A23">
            <v>18100000000</v>
          </cell>
          <cell r="B23" t="str">
            <v>обласний бюджет Сумської області</v>
          </cell>
          <cell r="C23">
            <v>4169.5280000000002</v>
          </cell>
          <cell r="D23">
            <v>3622.9929999999999</v>
          </cell>
          <cell r="E23">
            <v>7895.424</v>
          </cell>
          <cell r="F23">
            <v>8377.1</v>
          </cell>
          <cell r="G23">
            <v>4032.7</v>
          </cell>
        </row>
        <row r="24">
          <cell r="A24">
            <v>19100000000</v>
          </cell>
          <cell r="B24" t="str">
            <v>обласний бюджет Тернопiльської області</v>
          </cell>
          <cell r="C24">
            <v>3701.9160000000002</v>
          </cell>
          <cell r="D24">
            <v>4896.8559999999998</v>
          </cell>
          <cell r="E24">
            <v>5147.2650000000003</v>
          </cell>
          <cell r="F24">
            <v>6839.9</v>
          </cell>
          <cell r="G24">
            <v>1830.2</v>
          </cell>
        </row>
        <row r="25">
          <cell r="A25">
            <v>20100000000</v>
          </cell>
          <cell r="B25" t="str">
            <v>обласний бюджет Харкiвської області</v>
          </cell>
          <cell r="C25">
            <v>8386.9330000000009</v>
          </cell>
          <cell r="D25">
            <v>11698.075000000001</v>
          </cell>
          <cell r="E25">
            <v>14592.047</v>
          </cell>
          <cell r="F25">
            <v>27208.2</v>
          </cell>
          <cell r="G25">
            <v>13691.3</v>
          </cell>
        </row>
        <row r="26">
          <cell r="A26">
            <v>21100000000</v>
          </cell>
          <cell r="B26" t="str">
            <v>обласний бюджет Херсонської області</v>
          </cell>
          <cell r="C26">
            <v>2200.9679999999998</v>
          </cell>
          <cell r="D26">
            <v>3252.5390000000002</v>
          </cell>
          <cell r="E26">
            <v>3255.58</v>
          </cell>
          <cell r="F26">
            <v>5299.7</v>
          </cell>
          <cell r="G26">
            <v>3272.2</v>
          </cell>
        </row>
        <row r="27">
          <cell r="A27">
            <v>22100000000</v>
          </cell>
          <cell r="B27" t="str">
            <v>обласний бюджет Хмельницької області</v>
          </cell>
          <cell r="C27">
            <v>4049.5320000000002</v>
          </cell>
          <cell r="D27">
            <v>6627.4</v>
          </cell>
          <cell r="E27">
            <v>4533.01</v>
          </cell>
          <cell r="F27">
            <v>8290.9</v>
          </cell>
          <cell r="G27">
            <v>5960.3</v>
          </cell>
        </row>
        <row r="28">
          <cell r="A28">
            <v>23100000000</v>
          </cell>
          <cell r="B28" t="str">
            <v>обласний бюджет Черкаської області</v>
          </cell>
          <cell r="C28">
            <v>5316.2910000000002</v>
          </cell>
          <cell r="D28">
            <v>6217.3370000000004</v>
          </cell>
          <cell r="E28">
            <v>6195.89</v>
          </cell>
          <cell r="F28">
            <v>10165</v>
          </cell>
          <cell r="G28">
            <v>4770.5</v>
          </cell>
        </row>
        <row r="29">
          <cell r="A29">
            <v>24100000000</v>
          </cell>
          <cell r="B29" t="str">
            <v>обласний бюджет Чернiвецької області</v>
          </cell>
          <cell r="C29">
            <v>1761.75</v>
          </cell>
          <cell r="D29">
            <v>2010.7829999999999</v>
          </cell>
          <cell r="E29">
            <v>1999.8030000000001</v>
          </cell>
          <cell r="F29">
            <v>3410.4</v>
          </cell>
          <cell r="G29">
            <v>2092.5</v>
          </cell>
        </row>
        <row r="30">
          <cell r="A30">
            <v>25100000000</v>
          </cell>
          <cell r="B30" t="str">
            <v>обласний бюджет Чернiгiвецької області</v>
          </cell>
          <cell r="C30">
            <v>4501.0339999999997</v>
          </cell>
          <cell r="D30">
            <v>5828.5460000000003</v>
          </cell>
          <cell r="E30">
            <v>5312.768</v>
          </cell>
          <cell r="F30">
            <v>8541</v>
          </cell>
          <cell r="G30">
            <v>4831.6000000000004</v>
          </cell>
        </row>
        <row r="31">
          <cell r="A31">
            <v>26000000000</v>
          </cell>
          <cell r="B31" t="str">
            <v>м.Київ</v>
          </cell>
          <cell r="C31">
            <v>4478.4290000000001</v>
          </cell>
          <cell r="D31">
            <v>7686.2479999999996</v>
          </cell>
          <cell r="E31">
            <v>8581.6080000000002</v>
          </cell>
          <cell r="F31">
            <v>12592.5</v>
          </cell>
          <cell r="G31">
            <v>10211.1</v>
          </cell>
        </row>
        <row r="32">
          <cell r="A32">
            <v>27000000000</v>
          </cell>
          <cell r="B32" t="str">
            <v>м.Севастополь</v>
          </cell>
          <cell r="C32">
            <v>656.43700000000001</v>
          </cell>
          <cell r="D32">
            <v>1870.8869999999999</v>
          </cell>
          <cell r="E32">
            <v>1073.652</v>
          </cell>
          <cell r="F32">
            <v>1527.6130000000001</v>
          </cell>
          <cell r="G32">
            <v>1254.8</v>
          </cell>
        </row>
        <row r="33">
          <cell r="B33" t="str">
            <v xml:space="preserve">Всього </v>
          </cell>
          <cell r="C33">
            <v>126052.70000000001</v>
          </cell>
          <cell r="D33">
            <v>196276.74499999997</v>
          </cell>
          <cell r="E33">
            <v>196100.90000000005</v>
          </cell>
          <cell r="F33">
            <v>281270.80000000005</v>
          </cell>
          <cell r="G33">
            <v>158658.49999999997</v>
          </cell>
        </row>
        <row r="38">
          <cell r="C38">
            <v>126052.7</v>
          </cell>
          <cell r="D38">
            <v>196276.74499999997</v>
          </cell>
          <cell r="E38">
            <v>196100.9</v>
          </cell>
          <cell r="F38">
            <v>281270.8</v>
          </cell>
          <cell r="G38">
            <v>158658.5</v>
          </cell>
        </row>
        <row r="41">
          <cell r="C41">
            <v>0</v>
          </cell>
          <cell r="D41">
            <v>0</v>
          </cell>
          <cell r="E41">
            <v>0</v>
          </cell>
          <cell r="F41">
            <v>0</v>
          </cell>
          <cell r="G41">
            <v>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
      <sheetName val="ВАТ"/>
      <sheetName val="ВАТ_фил"/>
      <sheetName val="383,40ч"/>
      <sheetName val="383,40т"/>
      <sheetName val="686,00"/>
      <sheetName val="област"/>
      <sheetName val="Сторно"/>
      <sheetName val="Пряма_труба"/>
      <sheetName val="БАЗА   (2)"/>
      <sheetName val="БАЗА   (3)"/>
      <sheetName val="БАЗА   (5)"/>
      <sheetName val="БАЗА   (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3"/>
      <sheetName val="МТР Газ України"/>
    </sheetNames>
    <sheetDataSet>
      <sheetData sheetId="0" refreshError="1">
        <row r="1">
          <cell r="D1" t="str">
            <v>Баланс грошових доходiв i витрат населення Украјни у</v>
          </cell>
          <cell r="K1" t="str">
            <v>GOD</v>
          </cell>
        </row>
        <row r="2">
          <cell r="K2">
            <v>1993</v>
          </cell>
          <cell r="L2" t="str">
            <v>роцi</v>
          </cell>
        </row>
        <row r="3">
          <cell r="N3" t="str">
            <v>(млрд.крб)</v>
          </cell>
        </row>
        <row r="5">
          <cell r="A5" t="str">
            <v>А. ГРОШОВI ДОХОДИ</v>
          </cell>
        </row>
        <row r="6">
          <cell r="A6" t="str">
            <v>1.Заробiтна плата</v>
          </cell>
        </row>
        <row r="7">
          <cell r="A7" t="str">
            <v>2.Оплата працi робiтникiв</v>
          </cell>
        </row>
        <row r="8">
          <cell r="A8" t="str">
            <v xml:space="preserve">  кооперативiв</v>
          </cell>
        </row>
        <row r="9">
          <cell r="A9" t="str">
            <v>3.Доходи робiтникiв та служ-</v>
          </cell>
        </row>
        <row r="10">
          <cell r="A10" t="str">
            <v xml:space="preserve">  бовцiв вiд пiдприїмств та</v>
          </cell>
        </row>
        <row r="11">
          <cell r="A11" t="str">
            <v xml:space="preserve">  органiзацiй крiм зар.плати</v>
          </cell>
        </row>
        <row r="12">
          <cell r="A12" t="str">
            <v xml:space="preserve">4.Грошовi доходи вiд   </v>
          </cell>
        </row>
        <row r="13">
          <cell r="A13" t="str">
            <v xml:space="preserve">  колгоспiв            </v>
          </cell>
        </row>
        <row r="14">
          <cell r="A14" t="str">
            <v>5.Надходження вiд продажу</v>
          </cell>
        </row>
        <row r="15">
          <cell r="A15" t="str">
            <v xml:space="preserve">  продуктiв сiльсьгого госп.</v>
          </cell>
        </row>
        <row r="16">
          <cell r="A16" t="str">
            <v>Всього трудових доходiв</v>
          </cell>
        </row>
        <row r="17">
          <cell r="A17" t="str">
            <v>(рядки 1+2+3+4+5)</v>
          </cell>
        </row>
        <row r="18">
          <cell r="A18" t="str">
            <v>6.Пенсiј, допомоги,стипендiј</v>
          </cell>
        </row>
        <row r="19">
          <cell r="A19" t="str">
            <v xml:space="preserve">  та iншi надходження</v>
          </cell>
        </row>
        <row r="20">
          <cell r="A20" t="str">
            <v xml:space="preserve">     в тому числi:</v>
          </cell>
        </row>
        <row r="21">
          <cell r="A21" t="str">
            <v xml:space="preserve"> пенсiј, допомоги, стипендiј</v>
          </cell>
        </row>
        <row r="22">
          <cell r="A22" t="str">
            <v>Баланс</v>
          </cell>
        </row>
        <row r="23">
          <cell r="A23" t="str">
            <v>Б.ВИТРАТИ ТА ЗАОЩАДЖЕННЯ</v>
          </cell>
        </row>
        <row r="24">
          <cell r="A24" t="str">
            <v>1.Покупка товарiв та оплата</v>
          </cell>
        </row>
        <row r="25">
          <cell r="A25" t="str">
            <v xml:space="preserve">  послуг</v>
          </cell>
        </row>
        <row r="26">
          <cell r="A26" t="str">
            <v xml:space="preserve">    в тому числi:</v>
          </cell>
        </row>
        <row r="27">
          <cell r="A27" t="str">
            <v xml:space="preserve"> покупка товарiв       </v>
          </cell>
        </row>
        <row r="28">
          <cell r="A28" t="str">
            <v xml:space="preserve"> оплата послуг         </v>
          </cell>
        </row>
        <row r="29">
          <cell r="A29" t="str">
            <v>2.Обов'язковi платежi та</v>
          </cell>
        </row>
        <row r="30">
          <cell r="A30" t="str">
            <v xml:space="preserve">  добровiльнi внески</v>
          </cell>
        </row>
        <row r="31">
          <cell r="A31" t="str">
            <v xml:space="preserve">       iз них:</v>
          </cell>
        </row>
        <row r="32">
          <cell r="A32" t="str">
            <v xml:space="preserve"> прибутковий податок з </v>
          </cell>
        </row>
        <row r="33">
          <cell r="A33" t="str">
            <v xml:space="preserve"> населення             </v>
          </cell>
        </row>
        <row r="34">
          <cell r="A34" t="str">
            <v>3.Прирiст вкладiв,придбання</v>
          </cell>
        </row>
        <row r="35">
          <cell r="A35" t="str">
            <v xml:space="preserve">  облiгацiй Державној внутр.</v>
          </cell>
        </row>
        <row r="36">
          <cell r="A36" t="str">
            <v xml:space="preserve">  позики,iнш.цiнних паперiв  </v>
          </cell>
        </row>
        <row r="37">
          <cell r="A37" t="str">
            <v>Всього</v>
          </cell>
        </row>
        <row r="38">
          <cell r="A38" t="str">
            <v xml:space="preserve">В. Перевищення доходiв над </v>
          </cell>
        </row>
        <row r="39">
          <cell r="A39" t="str">
            <v xml:space="preserve">   витратами</v>
          </cell>
        </row>
        <row r="40">
          <cell r="A40" t="str">
            <v>Баланс</v>
          </cell>
        </row>
        <row r="41">
          <cell r="A41" t="str">
            <v>_x000C_</v>
          </cell>
        </row>
        <row r="46">
          <cell r="A46" t="str">
            <v>А. ГРОШОВI ДОХОДИ</v>
          </cell>
        </row>
        <row r="47">
          <cell r="A47" t="str">
            <v>1.Заробiтна плата</v>
          </cell>
        </row>
        <row r="48">
          <cell r="A48" t="str">
            <v>2.Оплата працi робiтникiв</v>
          </cell>
        </row>
        <row r="49">
          <cell r="A49" t="str">
            <v xml:space="preserve">  кооперативiв</v>
          </cell>
        </row>
        <row r="50">
          <cell r="A50" t="str">
            <v>3.Доходи робiтникiв та служ-</v>
          </cell>
        </row>
        <row r="51">
          <cell r="A51" t="str">
            <v xml:space="preserve">  бовцiв вiд пiдприїмств та</v>
          </cell>
        </row>
        <row r="52">
          <cell r="A52" t="str">
            <v xml:space="preserve">  органiзацiй крiм зар.плати</v>
          </cell>
        </row>
        <row r="53">
          <cell r="A53" t="str">
            <v xml:space="preserve">4.Грошовi доходи вiд   </v>
          </cell>
        </row>
        <row r="54">
          <cell r="A54" t="str">
            <v xml:space="preserve">  колгоспiв            </v>
          </cell>
        </row>
        <row r="55">
          <cell r="A55" t="str">
            <v>5.Надходження вiд продажу</v>
          </cell>
        </row>
        <row r="56">
          <cell r="A56" t="str">
            <v xml:space="preserve">  продуктiв сiльсьгого госп.</v>
          </cell>
        </row>
        <row r="57">
          <cell r="A57" t="str">
            <v>Всього трудових доходiв</v>
          </cell>
        </row>
        <row r="58">
          <cell r="A58" t="str">
            <v>(рядки 1+2+3+4+5)</v>
          </cell>
        </row>
        <row r="59">
          <cell r="A59" t="str">
            <v>6.Пенсiј, допомоги,стипендiј</v>
          </cell>
        </row>
        <row r="60">
          <cell r="A60" t="str">
            <v xml:space="preserve">  та iншi надходження</v>
          </cell>
        </row>
        <row r="61">
          <cell r="A61" t="str">
            <v xml:space="preserve">     в тому числi:</v>
          </cell>
        </row>
        <row r="62">
          <cell r="A62" t="str">
            <v xml:space="preserve"> пенсiј, допомоги, стипендiј</v>
          </cell>
        </row>
        <row r="63">
          <cell r="A63" t="str">
            <v>Баланс</v>
          </cell>
        </row>
        <row r="64">
          <cell r="A64" t="str">
            <v>Б.ВИТРАТИ ТА ЗАОЩАДЖЕННЯ</v>
          </cell>
        </row>
        <row r="65">
          <cell r="A65" t="str">
            <v>1.Покупка товарiв та оплата</v>
          </cell>
        </row>
        <row r="66">
          <cell r="A66" t="str">
            <v xml:space="preserve">  послуг</v>
          </cell>
        </row>
        <row r="67">
          <cell r="A67" t="str">
            <v xml:space="preserve">    в тому числi:</v>
          </cell>
        </row>
        <row r="68">
          <cell r="A68" t="str">
            <v xml:space="preserve"> покупка товарiв       </v>
          </cell>
        </row>
        <row r="69">
          <cell r="A69" t="str">
            <v xml:space="preserve"> оплата послуг         </v>
          </cell>
        </row>
        <row r="70">
          <cell r="A70" t="str">
            <v>2.Обов'язковi платежi та</v>
          </cell>
        </row>
        <row r="71">
          <cell r="A71" t="str">
            <v xml:space="preserve">  добровiльнi внески</v>
          </cell>
        </row>
        <row r="72">
          <cell r="A72" t="str">
            <v xml:space="preserve">       iз них:</v>
          </cell>
        </row>
        <row r="73">
          <cell r="A73" t="str">
            <v xml:space="preserve"> прибутковий податок з </v>
          </cell>
        </row>
        <row r="74">
          <cell r="A74" t="str">
            <v xml:space="preserve"> населення             </v>
          </cell>
        </row>
        <row r="75">
          <cell r="A75" t="str">
            <v>3.Прирiст вкладiв,придбання</v>
          </cell>
        </row>
        <row r="76">
          <cell r="A76" t="str">
            <v xml:space="preserve">  облiгацiй Державној внутр.</v>
          </cell>
        </row>
        <row r="77">
          <cell r="A77" t="str">
            <v xml:space="preserve">  позики,iнш.цiнних паперiв  </v>
          </cell>
        </row>
        <row r="78">
          <cell r="A78" t="str">
            <v>Всього</v>
          </cell>
        </row>
        <row r="79">
          <cell r="A79" t="str">
            <v xml:space="preserve">В. Перевищення доходiв над </v>
          </cell>
        </row>
        <row r="80">
          <cell r="A80" t="str">
            <v xml:space="preserve">   витратами</v>
          </cell>
        </row>
        <row r="81">
          <cell r="A81" t="str">
            <v>Баланс</v>
          </cell>
        </row>
        <row r="82">
          <cell r="A82" t="str">
            <v xml:space="preserve">        Довiдково: чисельнiсть населення в</v>
          </cell>
        </row>
        <row r="83">
          <cell r="A83" t="str">
            <v>_x000C_</v>
          </cell>
        </row>
        <row r="88">
          <cell r="A88" t="str">
            <v>А. ГРОШОВI ДОХОДИ</v>
          </cell>
        </row>
        <row r="89">
          <cell r="A89" t="str">
            <v>1.Заробiтна плата</v>
          </cell>
        </row>
        <row r="90">
          <cell r="A90" t="str">
            <v>2.Оплата працi робiтникiв</v>
          </cell>
        </row>
        <row r="91">
          <cell r="A91" t="str">
            <v xml:space="preserve">  кооперативiв</v>
          </cell>
        </row>
        <row r="92">
          <cell r="A92" t="str">
            <v>3.Доходи робiтникiв та служ-</v>
          </cell>
        </row>
        <row r="93">
          <cell r="A93" t="str">
            <v xml:space="preserve">  бовцiв вiд пiдприїмств та</v>
          </cell>
        </row>
        <row r="94">
          <cell r="A94" t="str">
            <v xml:space="preserve">  органiзацiй крiм зар.плати</v>
          </cell>
        </row>
        <row r="95">
          <cell r="A95" t="str">
            <v xml:space="preserve">4.Грошовi доходи вiд   </v>
          </cell>
        </row>
        <row r="96">
          <cell r="A96" t="str">
            <v xml:space="preserve">  колгоспiв            </v>
          </cell>
        </row>
        <row r="97">
          <cell r="A97" t="str">
            <v>5.Надходження вiд продажу</v>
          </cell>
        </row>
        <row r="98">
          <cell r="A98" t="str">
            <v xml:space="preserve">  продуктiв сiльсьгого госп.</v>
          </cell>
        </row>
        <row r="99">
          <cell r="A99" t="str">
            <v>Всього трудових доходiв</v>
          </cell>
        </row>
        <row r="100">
          <cell r="A100" t="str">
            <v>(рядки 1+2+3+4+5)</v>
          </cell>
        </row>
        <row r="101">
          <cell r="A101" t="str">
            <v>6.Пенсiј, допомоги,стипендiј</v>
          </cell>
        </row>
        <row r="102">
          <cell r="A102" t="str">
            <v xml:space="preserve">  та iншi надходження</v>
          </cell>
        </row>
        <row r="103">
          <cell r="A103" t="str">
            <v xml:space="preserve">     в тому числi:</v>
          </cell>
        </row>
        <row r="104">
          <cell r="A104" t="str">
            <v xml:space="preserve"> пенсiј, допомоги, стипендiј</v>
          </cell>
        </row>
        <row r="105">
          <cell r="A105" t="str">
            <v>Баланс</v>
          </cell>
        </row>
        <row r="106">
          <cell r="A106" t="str">
            <v>Б.ВИТРАТИ ТА ЗАОЩАДЖЕННЯ</v>
          </cell>
        </row>
        <row r="107">
          <cell r="A107" t="str">
            <v>1.Покупка товарiв та оплата</v>
          </cell>
        </row>
        <row r="108">
          <cell r="A108" t="str">
            <v xml:space="preserve">  послуг</v>
          </cell>
        </row>
        <row r="109">
          <cell r="A109" t="str">
            <v xml:space="preserve">    в тому числi:</v>
          </cell>
        </row>
        <row r="110">
          <cell r="A110" t="str">
            <v xml:space="preserve"> покупка товарiв       </v>
          </cell>
        </row>
        <row r="111">
          <cell r="A111" t="str">
            <v xml:space="preserve"> оплата послуг         </v>
          </cell>
        </row>
        <row r="112">
          <cell r="A112" t="str">
            <v>2.Обов'язковi платежi та</v>
          </cell>
        </row>
        <row r="113">
          <cell r="A113" t="str">
            <v xml:space="preserve">  добровiльнi внески</v>
          </cell>
        </row>
        <row r="114">
          <cell r="A114" t="str">
            <v xml:space="preserve">       iз них:</v>
          </cell>
        </row>
        <row r="115">
          <cell r="A115" t="str">
            <v xml:space="preserve"> прибутковий податок з </v>
          </cell>
        </row>
        <row r="116">
          <cell r="A116" t="str">
            <v xml:space="preserve"> населення             </v>
          </cell>
        </row>
        <row r="117">
          <cell r="A117" t="str">
            <v>3.Прирiст вкладiв,придбання</v>
          </cell>
        </row>
        <row r="118">
          <cell r="A118" t="str">
            <v xml:space="preserve">  облiгацiй Державној внутр.</v>
          </cell>
        </row>
        <row r="119">
          <cell r="A119" t="str">
            <v xml:space="preserve">  позики,iнш.цiнних паперiв  </v>
          </cell>
        </row>
        <row r="120">
          <cell r="A120" t="str">
            <v>Всього</v>
          </cell>
        </row>
        <row r="121">
          <cell r="A121" t="str">
            <v xml:space="preserve">В. Перевищення доходiв над </v>
          </cell>
        </row>
        <row r="122">
          <cell r="A122" t="str">
            <v xml:space="preserve">   витратами</v>
          </cell>
        </row>
        <row r="123">
          <cell r="A123" t="str">
            <v>Баланс</v>
          </cell>
        </row>
        <row r="124">
          <cell r="A124" t="str">
            <v>_x000C_</v>
          </cell>
        </row>
        <row r="130">
          <cell r="A130" t="str">
            <v>А. ГРОШОВI ДОХОДИ</v>
          </cell>
        </row>
        <row r="131">
          <cell r="A131" t="str">
            <v>1.Заробiтна плата</v>
          </cell>
        </row>
        <row r="132">
          <cell r="A132" t="str">
            <v>2.Оплата працi робiтникiв</v>
          </cell>
        </row>
        <row r="133">
          <cell r="A133" t="str">
            <v xml:space="preserve">  кооперативiв</v>
          </cell>
        </row>
        <row r="134">
          <cell r="A134" t="str">
            <v>3.Доходи робiтникiв та служ-</v>
          </cell>
        </row>
        <row r="135">
          <cell r="A135" t="str">
            <v xml:space="preserve">  бовцiв вiд пiдприїмств та</v>
          </cell>
        </row>
        <row r="136">
          <cell r="A136" t="str">
            <v xml:space="preserve">  органiзацiй крiм зар.плати</v>
          </cell>
        </row>
        <row r="137">
          <cell r="A137" t="str">
            <v xml:space="preserve">4.Грошовi доходи вiд   </v>
          </cell>
        </row>
        <row r="138">
          <cell r="A138" t="str">
            <v xml:space="preserve">  колгоспiв            </v>
          </cell>
        </row>
        <row r="139">
          <cell r="A139" t="str">
            <v>5.Надходження вiд продажу</v>
          </cell>
        </row>
        <row r="140">
          <cell r="A140" t="str">
            <v xml:space="preserve">  продуктiв сiльсьгого госп.</v>
          </cell>
        </row>
        <row r="141">
          <cell r="A141" t="str">
            <v>Всього трудових доходiв</v>
          </cell>
        </row>
        <row r="142">
          <cell r="A142" t="str">
            <v>(рядки 1+2+3+4+5)</v>
          </cell>
        </row>
        <row r="143">
          <cell r="A143" t="str">
            <v>6.Пенсiј, допомоги,стипендiј</v>
          </cell>
        </row>
        <row r="144">
          <cell r="A144" t="str">
            <v xml:space="preserve">  та iншi надходження</v>
          </cell>
        </row>
        <row r="145">
          <cell r="A145" t="str">
            <v xml:space="preserve">     в тому числi:</v>
          </cell>
        </row>
        <row r="146">
          <cell r="A146" t="str">
            <v xml:space="preserve"> пенсiј, допомоги, стипендiј</v>
          </cell>
        </row>
        <row r="147">
          <cell r="A147" t="str">
            <v>Баланс</v>
          </cell>
        </row>
        <row r="148">
          <cell r="A148" t="str">
            <v>Б.ВИТРАТИ ТА ЗАОЩАДЖЕННЯ</v>
          </cell>
        </row>
        <row r="149">
          <cell r="A149" t="str">
            <v>1.Покупка товарiв та оплата</v>
          </cell>
        </row>
        <row r="150">
          <cell r="A150" t="str">
            <v xml:space="preserve">  послуг</v>
          </cell>
        </row>
        <row r="151">
          <cell r="A151" t="str">
            <v xml:space="preserve">    в тому числi:</v>
          </cell>
        </row>
        <row r="152">
          <cell r="A152" t="str">
            <v xml:space="preserve"> покупка товарiв       </v>
          </cell>
        </row>
        <row r="153">
          <cell r="A153" t="str">
            <v xml:space="preserve"> оплата послуг         </v>
          </cell>
        </row>
        <row r="154">
          <cell r="A154" t="str">
            <v>2.Обов'язковi платежi та</v>
          </cell>
        </row>
        <row r="155">
          <cell r="A155" t="str">
            <v xml:space="preserve">  добровiльнi внески</v>
          </cell>
        </row>
        <row r="156">
          <cell r="A156" t="str">
            <v xml:space="preserve">       iз них:</v>
          </cell>
        </row>
        <row r="157">
          <cell r="A157" t="str">
            <v xml:space="preserve"> прибутковий податок з </v>
          </cell>
        </row>
        <row r="158">
          <cell r="A158" t="str">
            <v xml:space="preserve"> населення             </v>
          </cell>
        </row>
        <row r="159">
          <cell r="A159" t="str">
            <v>3.Прирiст вкладiв,придбання</v>
          </cell>
        </row>
        <row r="160">
          <cell r="A160" t="str">
            <v xml:space="preserve">  облiгацiй Державној внутр.</v>
          </cell>
        </row>
        <row r="161">
          <cell r="A161" t="str">
            <v xml:space="preserve">  позики,iнш.цiнних паперiв  </v>
          </cell>
        </row>
        <row r="162">
          <cell r="A162" t="str">
            <v>Всього</v>
          </cell>
        </row>
        <row r="163">
          <cell r="A163" t="str">
            <v xml:space="preserve">В. Перевищення доходiв над </v>
          </cell>
        </row>
        <row r="164">
          <cell r="A164" t="str">
            <v xml:space="preserve">   витратами</v>
          </cell>
        </row>
        <row r="165">
          <cell r="A165" t="str">
            <v>Баланс</v>
          </cell>
        </row>
        <row r="166">
          <cell r="A166" t="str">
            <v>_x000C_</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row r="2">
          <cell r="F2" t="str">
            <v>Компания "Мама"</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row r="6">
          <cell r="E6" t="str">
            <v>31 декабря 2005 года</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row r="2">
          <cell r="G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реестр заявок"/>
      <sheetName val="ЗКЛ"/>
      <sheetName val="реестр_заявок"/>
    </sheetNames>
    <sheetDataSet>
      <sheetData sheetId="0" refreshError="1"/>
      <sheetData sheetId="1" refreshError="1">
        <row r="2">
          <cell r="G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
      <sheetName val="ВАТ"/>
      <sheetName val="ВАТ_фил"/>
      <sheetName val="210"/>
      <sheetName val="241,5"/>
      <sheetName val="област"/>
      <sheetName val="Сторно"/>
      <sheetName val="Пряма_труба"/>
      <sheetName val="БАЗА   (2)"/>
      <sheetName val="БАЗА   (3)"/>
      <sheetName val="БАЗА   (4)"/>
      <sheetName val="БАЗА   (5)"/>
      <sheetName val="БАЗА   (6)"/>
      <sheetName val="БАЗА   (7)"/>
      <sheetName val="БАЗА   (8)"/>
      <sheetName val="БАЗА   (9)"/>
      <sheetName val="БАЗА   (10)"/>
      <sheetName val="БАЗА   (12)"/>
      <sheetName val="БАЗА   (11)"/>
      <sheetName val="БАЗА   (13)"/>
      <sheetName val="БАЗА   (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row r="2">
          <cell r="F2" t="str">
            <v>Компания "Мама"</v>
          </cell>
          <cell r="G2">
            <v>0</v>
          </cell>
        </row>
        <row r="5">
          <cell r="E5" t="str">
            <v>01 января 2005 года</v>
          </cell>
        </row>
        <row r="6">
          <cell r="E6" t="str">
            <v>31 декабря 2005 года</v>
          </cell>
        </row>
        <row r="38">
          <cell r="E38" t="str">
            <v>тыс. грн.</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sheetData sheetId="1" refreshError="1">
        <row r="2">
          <cell r="F2" t="str">
            <v>Компания "Мама"</v>
          </cell>
          <cell r="G2">
            <v>0</v>
          </cell>
        </row>
        <row r="5">
          <cell r="E5" t="str">
            <v>01 января 2005 года</v>
          </cell>
        </row>
        <row r="6">
          <cell r="E6" t="str">
            <v>31 декабря 2005 года</v>
          </cell>
        </row>
        <row r="38">
          <cell r="E38" t="str">
            <v>тыс. грн.</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row r="2">
          <cell r="F2" t="str">
            <v>Компания "Мама"</v>
          </cell>
          <cell r="G2">
            <v>0</v>
          </cell>
        </row>
        <row r="5">
          <cell r="E5" t="str">
            <v>01 января 2005 года</v>
          </cell>
        </row>
        <row r="6">
          <cell r="E6" t="str">
            <v>31 декабря 2005 года</v>
          </cell>
        </row>
        <row r="38">
          <cell r="E38" t="str">
            <v>тыс. грн.</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223"/>
  <sheetViews>
    <sheetView tabSelected="1" view="pageBreakPreview" topLeftCell="B37" zoomScale="55" zoomScaleNormal="60" zoomScaleSheetLayoutView="55" workbookViewId="0">
      <selection activeCell="H31" sqref="H31"/>
    </sheetView>
  </sheetViews>
  <sheetFormatPr defaultRowHeight="18.75" outlineLevelRow="1"/>
  <cols>
    <col min="1" max="1" width="52.7109375" style="394" customWidth="1"/>
    <col min="2" max="2" width="11.85546875" style="392" customWidth="1"/>
    <col min="3" max="3" width="14.5703125" style="392" customWidth="1"/>
    <col min="4" max="4" width="15" style="392" customWidth="1"/>
    <col min="5" max="5" width="14.42578125" style="392" customWidth="1"/>
    <col min="6" max="6" width="14.5703125" style="163" customWidth="1"/>
    <col min="7" max="9" width="16.7109375" style="394" customWidth="1"/>
    <col min="10" max="10" width="16.85546875" style="394" customWidth="1"/>
    <col min="11" max="16384" width="9.140625" style="394"/>
  </cols>
  <sheetData>
    <row r="1" spans="1:10" ht="20.100000000000001" customHeight="1">
      <c r="B1" s="394"/>
      <c r="C1" s="394"/>
      <c r="D1" s="394"/>
      <c r="E1" s="394"/>
      <c r="F1" s="394"/>
      <c r="H1" s="434"/>
      <c r="I1" s="434"/>
      <c r="J1" s="136"/>
    </row>
    <row r="2" spans="1:10" ht="20.100000000000001" customHeight="1">
      <c r="B2" s="394"/>
      <c r="C2" s="394"/>
      <c r="D2" s="394"/>
      <c r="E2" s="394"/>
      <c r="F2" s="394"/>
      <c r="H2" s="434"/>
      <c r="I2" s="434"/>
      <c r="J2" s="434"/>
    </row>
    <row r="3" spans="1:10" ht="20.100000000000001" customHeight="1">
      <c r="B3" s="394"/>
      <c r="C3" s="394"/>
      <c r="D3" s="394"/>
      <c r="E3" s="394"/>
      <c r="F3" s="394"/>
      <c r="H3" s="137"/>
      <c r="I3" s="137"/>
      <c r="J3" s="137"/>
    </row>
    <row r="4" spans="1:10" ht="20.100000000000001" customHeight="1">
      <c r="B4" s="394"/>
      <c r="C4" s="394"/>
      <c r="D4" s="394"/>
      <c r="E4" s="394"/>
      <c r="F4" s="394"/>
      <c r="H4" s="435"/>
      <c r="I4" s="435"/>
      <c r="J4" s="435"/>
    </row>
    <row r="5" spans="1:10" ht="19.5" customHeight="1">
      <c r="A5" s="389"/>
      <c r="B5" s="394"/>
      <c r="F5" s="392"/>
      <c r="H5" s="435"/>
      <c r="I5" s="435"/>
      <c r="J5" s="435"/>
    </row>
    <row r="6" spans="1:10">
      <c r="A6" s="433" t="s">
        <v>269</v>
      </c>
      <c r="B6" s="433"/>
      <c r="C6" s="433"/>
      <c r="D6" s="433"/>
      <c r="E6" s="433"/>
      <c r="F6" s="433"/>
      <c r="G6" s="433"/>
      <c r="H6" s="433"/>
      <c r="I6" s="433"/>
      <c r="J6" s="433"/>
    </row>
    <row r="7" spans="1:10">
      <c r="A7" s="432" t="s">
        <v>3</v>
      </c>
      <c r="B7" s="432"/>
      <c r="C7" s="432"/>
      <c r="D7" s="432"/>
      <c r="E7" s="432"/>
      <c r="F7" s="432"/>
      <c r="G7" s="432"/>
      <c r="H7" s="432"/>
      <c r="I7" s="432"/>
      <c r="J7" s="432"/>
    </row>
    <row r="8" spans="1:10">
      <c r="A8" s="432" t="s">
        <v>409</v>
      </c>
      <c r="B8" s="432"/>
      <c r="C8" s="432"/>
      <c r="D8" s="432"/>
      <c r="E8" s="432"/>
      <c r="F8" s="432"/>
      <c r="G8" s="432"/>
      <c r="H8" s="432"/>
      <c r="I8" s="432"/>
      <c r="J8" s="432"/>
    </row>
    <row r="9" spans="1:10" ht="14.25" customHeight="1">
      <c r="A9" s="383"/>
      <c r="B9" s="383"/>
      <c r="C9" s="383"/>
      <c r="D9" s="383"/>
      <c r="E9" s="383"/>
      <c r="F9" s="383"/>
      <c r="G9" s="383"/>
      <c r="H9" s="383"/>
      <c r="I9" s="383"/>
      <c r="J9" s="383"/>
    </row>
    <row r="10" spans="1:10" ht="21.75" customHeight="1">
      <c r="A10" s="433" t="s">
        <v>183</v>
      </c>
      <c r="B10" s="433"/>
      <c r="C10" s="433"/>
      <c r="D10" s="433"/>
      <c r="E10" s="433"/>
      <c r="F10" s="433"/>
      <c r="G10" s="433"/>
      <c r="H10" s="433"/>
      <c r="I10" s="433"/>
      <c r="J10" s="433"/>
    </row>
    <row r="11" spans="1:10" ht="12" customHeight="1">
      <c r="B11" s="25"/>
      <c r="C11" s="387"/>
      <c r="D11" s="387"/>
      <c r="E11" s="387"/>
      <c r="F11" s="387"/>
      <c r="G11" s="25"/>
      <c r="H11" s="25"/>
      <c r="I11" s="25"/>
      <c r="J11" s="25"/>
    </row>
    <row r="12" spans="1:10" ht="12" customHeight="1">
      <c r="B12" s="25"/>
      <c r="C12" s="387"/>
      <c r="D12" s="25"/>
      <c r="E12" s="25"/>
      <c r="F12" s="25"/>
      <c r="G12" s="25"/>
      <c r="H12" s="25"/>
      <c r="I12" s="25"/>
      <c r="J12" s="25"/>
    </row>
    <row r="13" spans="1:10" ht="14.25" customHeight="1">
      <c r="B13" s="25"/>
      <c r="C13" s="387"/>
      <c r="D13" s="25"/>
      <c r="E13" s="25"/>
      <c r="F13" s="25"/>
      <c r="G13" s="25"/>
      <c r="H13" s="25"/>
      <c r="I13" s="25"/>
      <c r="J13" s="25"/>
    </row>
    <row r="14" spans="1:10" ht="31.5" customHeight="1">
      <c r="A14" s="663" t="s">
        <v>212</v>
      </c>
      <c r="B14" s="430" t="s">
        <v>34</v>
      </c>
      <c r="C14" s="450" t="s">
        <v>410</v>
      </c>
      <c r="D14" s="450" t="s">
        <v>466</v>
      </c>
      <c r="E14" s="450" t="s">
        <v>460</v>
      </c>
      <c r="F14" s="430" t="s">
        <v>133</v>
      </c>
      <c r="G14" s="446" t="s">
        <v>297</v>
      </c>
      <c r="H14" s="446"/>
      <c r="I14" s="446"/>
      <c r="J14" s="446"/>
    </row>
    <row r="15" spans="1:10" ht="126" customHeight="1">
      <c r="A15" s="663"/>
      <c r="B15" s="430"/>
      <c r="C15" s="441"/>
      <c r="D15" s="664"/>
      <c r="E15" s="441"/>
      <c r="F15" s="430"/>
      <c r="G15" s="265" t="s">
        <v>168</v>
      </c>
      <c r="H15" s="265" t="s">
        <v>169</v>
      </c>
      <c r="I15" s="265" t="s">
        <v>170</v>
      </c>
      <c r="J15" s="265" t="s">
        <v>86</v>
      </c>
    </row>
    <row r="16" spans="1:10" ht="20.100000000000001" customHeight="1">
      <c r="A16" s="197">
        <v>1</v>
      </c>
      <c r="B16" s="415">
        <v>2</v>
      </c>
      <c r="C16" s="415">
        <v>3</v>
      </c>
      <c r="D16" s="415"/>
      <c r="E16" s="415">
        <v>4</v>
      </c>
      <c r="F16" s="415">
        <v>6</v>
      </c>
      <c r="G16" s="415">
        <v>7</v>
      </c>
      <c r="H16" s="415">
        <v>8</v>
      </c>
      <c r="I16" s="415">
        <v>9</v>
      </c>
      <c r="J16" s="415">
        <v>10</v>
      </c>
    </row>
    <row r="17" spans="1:10" ht="24.95" customHeight="1">
      <c r="A17" s="665" t="s">
        <v>108</v>
      </c>
      <c r="B17" s="665"/>
      <c r="C17" s="665"/>
      <c r="D17" s="665"/>
      <c r="E17" s="665"/>
      <c r="F17" s="665"/>
      <c r="G17" s="665"/>
      <c r="H17" s="665"/>
      <c r="I17" s="665"/>
      <c r="J17" s="665"/>
    </row>
    <row r="18" spans="1:10" ht="34.5" customHeight="1">
      <c r="A18" s="666" t="s">
        <v>184</v>
      </c>
      <c r="B18" s="197">
        <f>'1.Фінрезультат'!B17</f>
        <v>1040</v>
      </c>
      <c r="C18" s="158">
        <v>180975.4</v>
      </c>
      <c r="D18" s="158">
        <v>209873.3</v>
      </c>
      <c r="E18" s="158">
        <v>232320.6</v>
      </c>
      <c r="F18" s="158">
        <v>232320.6</v>
      </c>
      <c r="G18" s="158">
        <v>57591.9</v>
      </c>
      <c r="H18" s="158">
        <v>58648.800000000003</v>
      </c>
      <c r="I18" s="158">
        <v>58753.3</v>
      </c>
      <c r="J18" s="158">
        <v>57326.6</v>
      </c>
    </row>
    <row r="19" spans="1:10" ht="36.75" customHeight="1">
      <c r="A19" s="666" t="s">
        <v>159</v>
      </c>
      <c r="B19" s="197">
        <f>'1.Фінрезультат'!B18</f>
        <v>1050</v>
      </c>
      <c r="C19" s="158">
        <v>144598.5</v>
      </c>
      <c r="D19" s="158">
        <v>183037.3</v>
      </c>
      <c r="E19" s="158">
        <v>221420.5</v>
      </c>
      <c r="F19" s="158">
        <v>221420.5</v>
      </c>
      <c r="G19" s="158">
        <v>56837</v>
      </c>
      <c r="H19" s="158">
        <v>53697.599999999999</v>
      </c>
      <c r="I19" s="158">
        <v>54475.6</v>
      </c>
      <c r="J19" s="158">
        <v>56410.3</v>
      </c>
    </row>
    <row r="20" spans="1:10" ht="26.25" customHeight="1">
      <c r="A20" s="667" t="s">
        <v>224</v>
      </c>
      <c r="B20" s="668">
        <f>'1.Фінрезультат'!B31</f>
        <v>1060</v>
      </c>
      <c r="C20" s="169">
        <v>36376.9</v>
      </c>
      <c r="D20" s="169">
        <v>26836</v>
      </c>
      <c r="E20" s="169">
        <v>10900.1</v>
      </c>
      <c r="F20" s="169">
        <v>10900.1</v>
      </c>
      <c r="G20" s="169">
        <v>754.9</v>
      </c>
      <c r="H20" s="169">
        <v>4951.2</v>
      </c>
      <c r="I20" s="169">
        <v>4277.7</v>
      </c>
      <c r="J20" s="169">
        <v>916.3</v>
      </c>
    </row>
    <row r="21" spans="1:10" ht="20.100000000000001" customHeight="1">
      <c r="A21" s="666" t="s">
        <v>270</v>
      </c>
      <c r="B21" s="197">
        <f>'1.Фінрезультат'!B32</f>
        <v>1070</v>
      </c>
      <c r="C21" s="158">
        <v>13714.1</v>
      </c>
      <c r="D21" s="158">
        <v>30519.9</v>
      </c>
      <c r="E21" s="158">
        <v>14308.2</v>
      </c>
      <c r="F21" s="158">
        <v>39308.199999999997</v>
      </c>
      <c r="G21" s="158">
        <v>2222.5</v>
      </c>
      <c r="H21" s="158">
        <v>4073.4</v>
      </c>
      <c r="I21" s="158">
        <v>16157.9</v>
      </c>
      <c r="J21" s="158">
        <v>16854.400000000001</v>
      </c>
    </row>
    <row r="22" spans="1:10" ht="19.5" customHeight="1">
      <c r="A22" s="666" t="s">
        <v>137</v>
      </c>
      <c r="B22" s="197">
        <f>'1.Фінрезультат'!B56</f>
        <v>1080</v>
      </c>
      <c r="C22" s="158">
        <v>7668.7</v>
      </c>
      <c r="D22" s="158">
        <v>9471</v>
      </c>
      <c r="E22" s="158">
        <v>12967.7</v>
      </c>
      <c r="F22" s="158">
        <v>12967.7</v>
      </c>
      <c r="G22" s="158">
        <v>3435.5</v>
      </c>
      <c r="H22" s="158">
        <v>3089</v>
      </c>
      <c r="I22" s="158">
        <v>3108.5</v>
      </c>
      <c r="J22" s="158">
        <v>3334.7</v>
      </c>
    </row>
    <row r="23" spans="1:10" ht="20.100000000000001" customHeight="1">
      <c r="A23" s="666" t="s">
        <v>134</v>
      </c>
      <c r="B23" s="197">
        <f>'1.Фінрезультат'!B87</f>
        <v>1110</v>
      </c>
      <c r="C23" s="158">
        <v>9366.6</v>
      </c>
      <c r="D23" s="158">
        <v>9958.2999999999993</v>
      </c>
      <c r="E23" s="158">
        <v>13283.3</v>
      </c>
      <c r="F23" s="158">
        <v>13283.3</v>
      </c>
      <c r="G23" s="158">
        <v>3299.1</v>
      </c>
      <c r="H23" s="158">
        <v>3232.1</v>
      </c>
      <c r="I23" s="158">
        <v>3311.5</v>
      </c>
      <c r="J23" s="158">
        <v>3440.6</v>
      </c>
    </row>
    <row r="24" spans="1:10" ht="20.100000000000001" customHeight="1">
      <c r="A24" s="666" t="s">
        <v>41</v>
      </c>
      <c r="B24" s="197">
        <f>'1.Фінрезультат'!B99</f>
        <v>1120</v>
      </c>
      <c r="C24" s="158">
        <v>10410.299999999999</v>
      </c>
      <c r="D24" s="158">
        <v>25560</v>
      </c>
      <c r="E24" s="158">
        <v>13818.2</v>
      </c>
      <c r="F24" s="158">
        <v>13818.2</v>
      </c>
      <c r="G24" s="158">
        <v>2662</v>
      </c>
      <c r="H24" s="158">
        <v>3881</v>
      </c>
      <c r="I24" s="158">
        <v>3704.7</v>
      </c>
      <c r="J24" s="158">
        <v>3570.5</v>
      </c>
    </row>
    <row r="25" spans="1:10" ht="42" customHeight="1">
      <c r="A25" s="669" t="s">
        <v>274</v>
      </c>
      <c r="B25" s="670">
        <f>'1.Фінрезультат'!B123</f>
        <v>1130</v>
      </c>
      <c r="C25" s="396">
        <v>22645.4</v>
      </c>
      <c r="D25" s="396">
        <v>12366.6</v>
      </c>
      <c r="E25" s="396">
        <v>-14860.9</v>
      </c>
      <c r="F25" s="396">
        <v>10139.1</v>
      </c>
      <c r="G25" s="396">
        <v>-6419.2</v>
      </c>
      <c r="H25" s="396">
        <v>-1177.5</v>
      </c>
      <c r="I25" s="396">
        <v>10310.9</v>
      </c>
      <c r="J25" s="396">
        <v>7424.9</v>
      </c>
    </row>
    <row r="26" spans="1:10" ht="20.100000000000001" customHeight="1">
      <c r="A26" s="671" t="s">
        <v>281</v>
      </c>
      <c r="B26" s="197">
        <f>'1.Фінрезультат'!B124</f>
        <v>1140</v>
      </c>
      <c r="C26" s="158">
        <v>345.2</v>
      </c>
      <c r="D26" s="158">
        <v>0</v>
      </c>
      <c r="E26" s="158">
        <v>0</v>
      </c>
      <c r="F26" s="158">
        <v>0</v>
      </c>
      <c r="G26" s="158">
        <v>0</v>
      </c>
      <c r="H26" s="158">
        <v>0</v>
      </c>
      <c r="I26" s="158">
        <v>0</v>
      </c>
      <c r="J26" s="158">
        <v>0</v>
      </c>
    </row>
    <row r="27" spans="1:10" ht="20.100000000000001" customHeight="1">
      <c r="A27" s="671" t="s">
        <v>282</v>
      </c>
      <c r="B27" s="197">
        <f>'1.Фінрезультат'!B125</f>
        <v>1150</v>
      </c>
      <c r="C27" s="158">
        <v>3254.3</v>
      </c>
      <c r="D27" s="158">
        <v>4089.4</v>
      </c>
      <c r="E27" s="158">
        <v>3236.5</v>
      </c>
      <c r="F27" s="158">
        <v>3236.5</v>
      </c>
      <c r="G27" s="158">
        <v>0</v>
      </c>
      <c r="H27" s="158">
        <v>1672</v>
      </c>
      <c r="I27" s="158">
        <v>0</v>
      </c>
      <c r="J27" s="158">
        <v>1564.5</v>
      </c>
    </row>
    <row r="28" spans="1:10" ht="20.100000000000001" customHeight="1">
      <c r="A28" s="666" t="s">
        <v>271</v>
      </c>
      <c r="B28" s="197">
        <f>'1.Фінрезультат'!B128</f>
        <v>1160</v>
      </c>
      <c r="C28" s="158">
        <v>15039.7</v>
      </c>
      <c r="D28" s="158">
        <v>24974.9</v>
      </c>
      <c r="E28" s="158">
        <v>476.4</v>
      </c>
      <c r="F28" s="158">
        <v>476.4</v>
      </c>
      <c r="G28" s="158">
        <v>117.3</v>
      </c>
      <c r="H28" s="158">
        <v>118.7</v>
      </c>
      <c r="I28" s="158">
        <v>121.7</v>
      </c>
      <c r="J28" s="158">
        <v>118.7</v>
      </c>
    </row>
    <row r="29" spans="1:10" ht="20.100000000000001" customHeight="1">
      <c r="A29" s="666" t="s">
        <v>272</v>
      </c>
      <c r="B29" s="197">
        <f>'1.Фінрезультат'!B131</f>
        <v>1170</v>
      </c>
      <c r="C29" s="158">
        <v>20032.099999999999</v>
      </c>
      <c r="D29" s="158">
        <v>21436.5</v>
      </c>
      <c r="E29" s="158">
        <v>14</v>
      </c>
      <c r="F29" s="158">
        <v>14</v>
      </c>
      <c r="G29" s="158">
        <v>3.5</v>
      </c>
      <c r="H29" s="158">
        <v>3.5</v>
      </c>
      <c r="I29" s="158">
        <v>3.5</v>
      </c>
      <c r="J29" s="158">
        <v>3.5</v>
      </c>
    </row>
    <row r="30" spans="1:10" ht="39" customHeight="1">
      <c r="A30" s="672" t="s">
        <v>276</v>
      </c>
      <c r="B30" s="668">
        <f>'1.Фінрезультат'!B136</f>
        <v>1200</v>
      </c>
      <c r="C30" s="169">
        <v>14743.9</v>
      </c>
      <c r="D30" s="169">
        <v>11815.6</v>
      </c>
      <c r="E30" s="169">
        <v>-17635</v>
      </c>
      <c r="F30" s="169">
        <v>7365</v>
      </c>
      <c r="G30" s="169">
        <v>-6305.4</v>
      </c>
      <c r="H30" s="169">
        <v>-2734.3</v>
      </c>
      <c r="I30" s="169">
        <v>10429.1</v>
      </c>
      <c r="J30" s="169">
        <v>5975.6</v>
      </c>
    </row>
    <row r="31" spans="1:10" ht="24" customHeight="1">
      <c r="A31" s="673" t="s">
        <v>135</v>
      </c>
      <c r="B31" s="197">
        <f>'1.Фінрезультат'!B137</f>
        <v>1210</v>
      </c>
      <c r="C31" s="158">
        <v>2653.9</v>
      </c>
      <c r="D31" s="158">
        <v>-1398</v>
      </c>
      <c r="E31" s="158">
        <v>0</v>
      </c>
      <c r="F31" s="158">
        <v>2952.8</v>
      </c>
      <c r="G31" s="158">
        <v>0</v>
      </c>
      <c r="H31" s="158">
        <v>0</v>
      </c>
      <c r="I31" s="158">
        <v>1877.2</v>
      </c>
      <c r="J31" s="158">
        <v>1075.5999999999999</v>
      </c>
    </row>
    <row r="32" spans="1:10" ht="39.75" customHeight="1">
      <c r="A32" s="669" t="s">
        <v>277</v>
      </c>
      <c r="B32" s="670">
        <f>'1.Фінрезультат'!B139</f>
        <v>1230</v>
      </c>
      <c r="C32" s="396">
        <v>12090</v>
      </c>
      <c r="D32" s="396">
        <v>13213.6</v>
      </c>
      <c r="E32" s="396">
        <v>-17635</v>
      </c>
      <c r="F32" s="396">
        <v>4412.2</v>
      </c>
      <c r="G32" s="396">
        <v>-6305.4</v>
      </c>
      <c r="H32" s="396">
        <v>-2734.3</v>
      </c>
      <c r="I32" s="396">
        <v>8551.9</v>
      </c>
      <c r="J32" s="396">
        <v>4900</v>
      </c>
    </row>
    <row r="33" spans="1:10" ht="24.95" customHeight="1">
      <c r="A33" s="674" t="s">
        <v>146</v>
      </c>
      <c r="B33" s="674"/>
      <c r="C33" s="674"/>
      <c r="D33" s="674"/>
      <c r="E33" s="674"/>
      <c r="F33" s="674"/>
      <c r="G33" s="674"/>
      <c r="H33" s="674"/>
      <c r="I33" s="674"/>
      <c r="J33" s="674"/>
    </row>
    <row r="34" spans="1:10" ht="36.75" customHeight="1">
      <c r="A34" s="675" t="s">
        <v>213</v>
      </c>
      <c r="B34" s="197">
        <f>'2. Розр.з бюдж'!B20</f>
        <v>2100</v>
      </c>
      <c r="C34" s="158">
        <v>1813.5</v>
      </c>
      <c r="D34" s="158">
        <v>1982.1</v>
      </c>
      <c r="E34" s="158">
        <v>0</v>
      </c>
      <c r="F34" s="158">
        <v>0</v>
      </c>
      <c r="G34" s="158">
        <v>0</v>
      </c>
      <c r="H34" s="158">
        <v>0</v>
      </c>
      <c r="I34" s="158">
        <v>0</v>
      </c>
      <c r="J34" s="158">
        <v>0</v>
      </c>
    </row>
    <row r="35" spans="1:10" ht="18.75" customHeight="1">
      <c r="A35" s="399" t="s">
        <v>145</v>
      </c>
      <c r="B35" s="197">
        <f>'2. Розр.з бюдж'!B21</f>
        <v>2110</v>
      </c>
      <c r="C35" s="158">
        <v>2653.9</v>
      </c>
      <c r="D35" s="158">
        <v>-1398</v>
      </c>
      <c r="E35" s="158">
        <v>0</v>
      </c>
      <c r="F35" s="158">
        <v>2952.8</v>
      </c>
      <c r="G35" s="158">
        <v>0</v>
      </c>
      <c r="H35" s="158">
        <v>0</v>
      </c>
      <c r="I35" s="158">
        <v>1877.2</v>
      </c>
      <c r="J35" s="158">
        <v>1075.5999999999999</v>
      </c>
    </row>
    <row r="36" spans="1:10" ht="55.5" customHeight="1">
      <c r="A36" s="399" t="s">
        <v>246</v>
      </c>
      <c r="B36" s="197">
        <f>'2. Розр.з бюдж'!B22</f>
        <v>2120</v>
      </c>
      <c r="C36" s="158">
        <v>10824.1</v>
      </c>
      <c r="D36" s="158">
        <v>14224.4</v>
      </c>
      <c r="E36" s="158">
        <v>24207.8</v>
      </c>
      <c r="F36" s="158">
        <v>24207.8</v>
      </c>
      <c r="G36" s="158">
        <v>6001.1</v>
      </c>
      <c r="H36" s="158">
        <v>6111.2</v>
      </c>
      <c r="I36" s="158">
        <v>6122.1</v>
      </c>
      <c r="J36" s="158">
        <v>5973.4</v>
      </c>
    </row>
    <row r="37" spans="1:10" ht="57.75" customHeight="1">
      <c r="A37" s="399" t="s">
        <v>247</v>
      </c>
      <c r="B37" s="197">
        <f>'2. Розр.з бюдж'!B23</f>
        <v>2130</v>
      </c>
      <c r="C37" s="158">
        <v>0</v>
      </c>
      <c r="D37" s="158">
        <v>0</v>
      </c>
      <c r="E37" s="158">
        <v>0</v>
      </c>
      <c r="F37" s="158">
        <v>0</v>
      </c>
      <c r="G37" s="158">
        <v>0</v>
      </c>
      <c r="H37" s="158">
        <v>0</v>
      </c>
      <c r="I37" s="158">
        <v>0</v>
      </c>
      <c r="J37" s="158">
        <v>0</v>
      </c>
    </row>
    <row r="38" spans="1:10" ht="57.75" customHeight="1">
      <c r="A38" s="675" t="s">
        <v>204</v>
      </c>
      <c r="B38" s="197">
        <f>'2. Розр.з бюдж'!B24</f>
        <v>2140</v>
      </c>
      <c r="C38" s="158">
        <v>12163.5</v>
      </c>
      <c r="D38" s="158">
        <v>17857.099999999999</v>
      </c>
      <c r="E38" s="158">
        <v>21907.1</v>
      </c>
      <c r="F38" s="158">
        <v>21907.1</v>
      </c>
      <c r="G38" s="158">
        <v>5403.1</v>
      </c>
      <c r="H38" s="158">
        <v>5317.5</v>
      </c>
      <c r="I38" s="158">
        <v>5565.2</v>
      </c>
      <c r="J38" s="158">
        <v>5621.2</v>
      </c>
    </row>
    <row r="39" spans="1:10" ht="39" customHeight="1">
      <c r="A39" s="675" t="s">
        <v>98</v>
      </c>
      <c r="B39" s="197">
        <f>'2. Розр.з бюдж'!B40</f>
        <v>2150</v>
      </c>
      <c r="C39" s="158">
        <v>10173.4</v>
      </c>
      <c r="D39" s="158">
        <v>13374.3</v>
      </c>
      <c r="E39" s="158">
        <v>16462.8</v>
      </c>
      <c r="F39" s="158">
        <v>16462.8</v>
      </c>
      <c r="G39" s="158">
        <v>4032.4</v>
      </c>
      <c r="H39" s="158">
        <v>3936.2</v>
      </c>
      <c r="I39" s="158">
        <v>4215.3</v>
      </c>
      <c r="J39" s="158">
        <v>4278.8999999999996</v>
      </c>
    </row>
    <row r="40" spans="1:10" ht="20.100000000000001" customHeight="1">
      <c r="A40" s="676" t="s">
        <v>214</v>
      </c>
      <c r="B40" s="668">
        <f>'2. Розр.з бюдж'!B41</f>
        <v>2200</v>
      </c>
      <c r="C40" s="169">
        <v>37628.400000000001</v>
      </c>
      <c r="D40" s="169">
        <v>46039.9</v>
      </c>
      <c r="E40" s="169">
        <v>62577.7</v>
      </c>
      <c r="F40" s="169">
        <v>65530.5</v>
      </c>
      <c r="G40" s="169">
        <v>15436.6</v>
      </c>
      <c r="H40" s="169">
        <v>15364.9</v>
      </c>
      <c r="I40" s="169">
        <v>17779.8</v>
      </c>
      <c r="J40" s="169">
        <v>16949.099999999999</v>
      </c>
    </row>
    <row r="41" spans="1:10" ht="24.95" customHeight="1">
      <c r="A41" s="674" t="s">
        <v>144</v>
      </c>
      <c r="B41" s="674"/>
      <c r="C41" s="674"/>
      <c r="D41" s="674"/>
      <c r="E41" s="674"/>
      <c r="F41" s="674"/>
      <c r="G41" s="674"/>
      <c r="H41" s="674"/>
      <c r="I41" s="674"/>
      <c r="J41" s="674"/>
    </row>
    <row r="42" spans="1:10" ht="20.100000000000001" customHeight="1">
      <c r="A42" s="676" t="s">
        <v>138</v>
      </c>
      <c r="B42" s="668">
        <f>'3. Рух грош. коштів'!B81</f>
        <v>3600</v>
      </c>
      <c r="C42" s="169">
        <v>6005</v>
      </c>
      <c r="D42" s="169">
        <v>19058</v>
      </c>
      <c r="E42" s="169">
        <v>5686.4</v>
      </c>
      <c r="F42" s="169">
        <v>5686.4</v>
      </c>
      <c r="G42" s="169">
        <v>5686.4</v>
      </c>
      <c r="H42" s="169">
        <v>5656.1</v>
      </c>
      <c r="I42" s="169">
        <v>7173.5</v>
      </c>
      <c r="J42" s="169">
        <v>5818.4</v>
      </c>
    </row>
    <row r="43" spans="1:10" ht="37.5" customHeight="1">
      <c r="A43" s="675" t="s">
        <v>139</v>
      </c>
      <c r="B43" s="197">
        <f>'3. Рух грош. коштів'!B30</f>
        <v>3090</v>
      </c>
      <c r="C43" s="158">
        <v>31329.3</v>
      </c>
      <c r="D43" s="158">
        <v>-7091</v>
      </c>
      <c r="E43" s="158">
        <v>-11476.5</v>
      </c>
      <c r="F43" s="158">
        <v>-10014.299999999999</v>
      </c>
      <c r="G43" s="158">
        <v>-6530.3</v>
      </c>
      <c r="H43" s="158">
        <v>-3287.6</v>
      </c>
      <c r="I43" s="158">
        <v>-1271.3</v>
      </c>
      <c r="J43" s="158">
        <v>1074.9000000000001</v>
      </c>
    </row>
    <row r="44" spans="1:10" ht="39" customHeight="1">
      <c r="A44" s="675" t="s">
        <v>198</v>
      </c>
      <c r="B44" s="197">
        <f>'3. Рух грош. коштів'!B47</f>
        <v>3320</v>
      </c>
      <c r="C44" s="158">
        <v>-38305</v>
      </c>
      <c r="D44" s="158">
        <v>-47232</v>
      </c>
      <c r="E44" s="158">
        <v>-94597.9</v>
      </c>
      <c r="F44" s="158">
        <v>-82748.5</v>
      </c>
      <c r="G44" s="158">
        <v>-43886.2</v>
      </c>
      <c r="H44" s="158">
        <v>-37615.1</v>
      </c>
      <c r="I44" s="158">
        <v>-83.8</v>
      </c>
      <c r="J44" s="158">
        <v>-1163.4000000000001</v>
      </c>
    </row>
    <row r="45" spans="1:10" ht="36" customHeight="1">
      <c r="A45" s="675" t="s">
        <v>140</v>
      </c>
      <c r="B45" s="197">
        <f>'3. Рух грош. коштів'!B79</f>
        <v>3580</v>
      </c>
      <c r="C45" s="158">
        <v>20028.7</v>
      </c>
      <c r="D45" s="158">
        <v>50550</v>
      </c>
      <c r="E45" s="158">
        <v>106141.8</v>
      </c>
      <c r="F45" s="158">
        <v>91241.8</v>
      </c>
      <c r="G45" s="158">
        <v>50386.2</v>
      </c>
      <c r="H45" s="158">
        <v>42420.1</v>
      </c>
      <c r="I45" s="158">
        <v>0</v>
      </c>
      <c r="J45" s="158">
        <v>-1564.5</v>
      </c>
    </row>
    <row r="46" spans="1:10" ht="43.5" customHeight="1">
      <c r="A46" s="675" t="s">
        <v>158</v>
      </c>
      <c r="B46" s="197">
        <f>'3. Рух грош. коштів'!B82</f>
        <v>3610</v>
      </c>
      <c r="C46" s="158">
        <v>1051</v>
      </c>
      <c r="D46" s="158">
        <v>-1041</v>
      </c>
      <c r="E46" s="158">
        <v>0</v>
      </c>
      <c r="F46" s="158">
        <v>0</v>
      </c>
      <c r="G46" s="158">
        <v>0</v>
      </c>
      <c r="H46" s="158">
        <v>0</v>
      </c>
      <c r="I46" s="158">
        <v>0</v>
      </c>
      <c r="J46" s="158">
        <v>0</v>
      </c>
    </row>
    <row r="47" spans="1:10" ht="22.5" customHeight="1">
      <c r="A47" s="676" t="s">
        <v>141</v>
      </c>
      <c r="B47" s="668">
        <f>'3. Рух грош. коштів'!B83</f>
        <v>3620</v>
      </c>
      <c r="C47" s="169">
        <v>19058</v>
      </c>
      <c r="D47" s="169">
        <v>15285</v>
      </c>
      <c r="E47" s="169">
        <v>5753.8</v>
      </c>
      <c r="F47" s="169">
        <v>4165.3999999999996</v>
      </c>
      <c r="G47" s="169">
        <v>5656.1</v>
      </c>
      <c r="H47" s="169">
        <v>7173.5</v>
      </c>
      <c r="I47" s="169">
        <v>5818.4</v>
      </c>
      <c r="J47" s="169">
        <v>4165.3999999999996</v>
      </c>
    </row>
    <row r="48" spans="1:10" ht="24.95" customHeight="1">
      <c r="A48" s="677" t="s">
        <v>187</v>
      </c>
      <c r="B48" s="678"/>
      <c r="C48" s="678"/>
      <c r="D48" s="678"/>
      <c r="E48" s="678"/>
      <c r="F48" s="678"/>
      <c r="G48" s="678"/>
      <c r="H48" s="678"/>
      <c r="I48" s="678"/>
      <c r="J48" s="679"/>
    </row>
    <row r="49" spans="1:10" ht="20.100000000000001" customHeight="1">
      <c r="A49" s="675" t="s">
        <v>186</v>
      </c>
      <c r="B49" s="197">
        <f>'4. Кап. інвест'!C6</f>
        <v>23716</v>
      </c>
      <c r="C49" s="158">
        <v>23716</v>
      </c>
      <c r="D49" s="158">
        <v>37994</v>
      </c>
      <c r="E49" s="158">
        <v>121654.9</v>
      </c>
      <c r="F49" s="158">
        <v>95748.5</v>
      </c>
      <c r="G49" s="158">
        <v>50386.2</v>
      </c>
      <c r="H49" s="158">
        <v>44115.1</v>
      </c>
      <c r="I49" s="158">
        <v>83.8</v>
      </c>
      <c r="J49" s="158">
        <v>1163.4000000000001</v>
      </c>
    </row>
    <row r="50" spans="1:10" s="393" customFormat="1" ht="24.95" customHeight="1">
      <c r="A50" s="424"/>
      <c r="B50" s="424"/>
      <c r="C50" s="424"/>
      <c r="D50" s="424"/>
      <c r="E50" s="424"/>
      <c r="F50" s="424"/>
      <c r="G50" s="424"/>
      <c r="H50" s="424"/>
      <c r="I50" s="424"/>
      <c r="J50" s="424"/>
    </row>
    <row r="51" spans="1:10" s="393" customFormat="1" ht="24.95" customHeight="1">
      <c r="A51" s="99"/>
      <c r="B51" s="99"/>
      <c r="C51" s="99"/>
      <c r="D51" s="99"/>
      <c r="E51" s="99"/>
      <c r="F51" s="99"/>
      <c r="G51" s="99"/>
      <c r="H51" s="99"/>
      <c r="I51" s="99"/>
      <c r="J51" s="99"/>
    </row>
    <row r="52" spans="1:10" ht="24.95" customHeight="1">
      <c r="A52" s="98"/>
      <c r="C52" s="72"/>
      <c r="D52" s="72"/>
      <c r="E52" s="72"/>
      <c r="F52" s="72"/>
      <c r="G52" s="72"/>
      <c r="H52" s="72"/>
      <c r="I52" s="72"/>
      <c r="J52" s="72"/>
    </row>
    <row r="53" spans="1:10" ht="37.5" hidden="1" customHeight="1" outlineLevel="1">
      <c r="A53" s="45" t="s">
        <v>329</v>
      </c>
      <c r="B53" s="1"/>
      <c r="C53" s="420" t="s">
        <v>112</v>
      </c>
      <c r="D53" s="420"/>
      <c r="E53" s="420"/>
      <c r="F53" s="421"/>
      <c r="G53" s="11"/>
      <c r="H53" s="423" t="s">
        <v>330</v>
      </c>
      <c r="I53" s="423"/>
      <c r="J53" s="423"/>
    </row>
    <row r="54" spans="1:10" s="2" customFormat="1" ht="21" hidden="1" customHeight="1" outlineLevel="1">
      <c r="A54" s="386" t="s">
        <v>93</v>
      </c>
      <c r="B54" s="118"/>
      <c r="C54" s="422" t="s">
        <v>94</v>
      </c>
      <c r="D54" s="422"/>
      <c r="E54" s="422"/>
      <c r="F54" s="422"/>
      <c r="G54" s="119"/>
      <c r="H54" s="422" t="s">
        <v>109</v>
      </c>
      <c r="I54" s="422"/>
      <c r="J54" s="422"/>
    </row>
    <row r="55" spans="1:10" collapsed="1">
      <c r="A55" s="45" t="s">
        <v>471</v>
      </c>
      <c r="C55" s="420" t="s">
        <v>112</v>
      </c>
      <c r="D55" s="420"/>
      <c r="E55" s="420"/>
      <c r="F55" s="421"/>
      <c r="H55" s="423" t="s">
        <v>330</v>
      </c>
      <c r="I55" s="423"/>
      <c r="J55" s="423"/>
    </row>
    <row r="56" spans="1:10">
      <c r="A56" s="386" t="s">
        <v>93</v>
      </c>
      <c r="C56" s="422" t="s">
        <v>94</v>
      </c>
      <c r="D56" s="422"/>
      <c r="E56" s="422"/>
      <c r="F56" s="422"/>
      <c r="H56" s="422" t="s">
        <v>109</v>
      </c>
      <c r="I56" s="422"/>
      <c r="J56" s="422"/>
    </row>
    <row r="57" spans="1:10">
      <c r="A57" s="40"/>
      <c r="F57" s="392"/>
    </row>
    <row r="58" spans="1:10">
      <c r="A58" s="40"/>
      <c r="F58" s="392"/>
    </row>
    <row r="59" spans="1:10" s="392" customFormat="1">
      <c r="A59" s="40"/>
      <c r="F59" s="163"/>
      <c r="G59" s="394"/>
      <c r="H59" s="394"/>
      <c r="I59" s="394"/>
      <c r="J59" s="394"/>
    </row>
    <row r="60" spans="1:10" s="392" customFormat="1">
      <c r="A60" s="40"/>
      <c r="F60" s="163"/>
      <c r="G60" s="394"/>
      <c r="H60" s="394"/>
      <c r="I60" s="394"/>
      <c r="J60" s="394"/>
    </row>
    <row r="61" spans="1:10" s="392" customFormat="1">
      <c r="A61" s="40"/>
      <c r="F61" s="163"/>
      <c r="G61" s="394"/>
      <c r="H61" s="394"/>
      <c r="I61" s="394"/>
      <c r="J61" s="394"/>
    </row>
    <row r="62" spans="1:10" s="392" customFormat="1">
      <c r="A62" s="40"/>
      <c r="F62" s="163"/>
      <c r="G62" s="394"/>
      <c r="H62" s="394"/>
      <c r="I62" s="394"/>
      <c r="J62" s="394"/>
    </row>
    <row r="63" spans="1:10" s="392" customFormat="1">
      <c r="A63" s="40"/>
      <c r="F63" s="163"/>
      <c r="G63" s="394"/>
      <c r="H63" s="394"/>
      <c r="I63" s="394"/>
      <c r="J63" s="394"/>
    </row>
    <row r="64" spans="1:10" s="392" customFormat="1">
      <c r="A64" s="40"/>
      <c r="F64" s="163"/>
      <c r="G64" s="394"/>
      <c r="H64" s="394"/>
      <c r="I64" s="394"/>
      <c r="J64" s="394"/>
    </row>
    <row r="65" spans="1:10" s="392" customFormat="1">
      <c r="A65" s="40"/>
      <c r="F65" s="163"/>
      <c r="G65" s="394"/>
      <c r="H65" s="394"/>
      <c r="I65" s="394"/>
      <c r="J65" s="394"/>
    </row>
    <row r="66" spans="1:10" s="392" customFormat="1">
      <c r="A66" s="40"/>
      <c r="F66" s="163"/>
      <c r="G66" s="394"/>
      <c r="H66" s="394"/>
      <c r="I66" s="394"/>
      <c r="J66" s="394"/>
    </row>
    <row r="67" spans="1:10" s="392" customFormat="1">
      <c r="A67" s="40"/>
      <c r="F67" s="163"/>
      <c r="G67" s="394"/>
      <c r="H67" s="394"/>
      <c r="I67" s="394"/>
      <c r="J67" s="394"/>
    </row>
    <row r="68" spans="1:10" s="392" customFormat="1">
      <c r="A68" s="40"/>
      <c r="F68" s="163"/>
      <c r="G68" s="394"/>
      <c r="H68" s="394"/>
      <c r="I68" s="394"/>
      <c r="J68" s="394"/>
    </row>
    <row r="69" spans="1:10" s="392" customFormat="1">
      <c r="A69" s="40"/>
      <c r="F69" s="163"/>
      <c r="G69" s="394"/>
      <c r="H69" s="394"/>
      <c r="I69" s="394"/>
      <c r="J69" s="394"/>
    </row>
    <row r="70" spans="1:10" s="392" customFormat="1">
      <c r="A70" s="40"/>
      <c r="F70" s="163"/>
      <c r="G70" s="394"/>
      <c r="H70" s="394"/>
      <c r="I70" s="394"/>
      <c r="J70" s="394"/>
    </row>
    <row r="71" spans="1:10" s="392" customFormat="1">
      <c r="A71" s="40"/>
      <c r="F71" s="163"/>
      <c r="G71" s="394"/>
      <c r="H71" s="394"/>
      <c r="I71" s="394"/>
      <c r="J71" s="394"/>
    </row>
    <row r="72" spans="1:10" s="392" customFormat="1">
      <c r="A72" s="40"/>
      <c r="F72" s="163"/>
      <c r="G72" s="394"/>
      <c r="H72" s="394"/>
      <c r="I72" s="394"/>
      <c r="J72" s="394"/>
    </row>
    <row r="73" spans="1:10" s="392" customFormat="1">
      <c r="A73" s="40"/>
      <c r="F73" s="163"/>
      <c r="G73" s="394"/>
      <c r="H73" s="394"/>
      <c r="I73" s="394"/>
      <c r="J73" s="394"/>
    </row>
    <row r="74" spans="1:10" s="392" customFormat="1">
      <c r="A74" s="40"/>
      <c r="F74" s="163"/>
      <c r="G74" s="394"/>
      <c r="H74" s="394"/>
      <c r="I74" s="394"/>
      <c r="J74" s="394"/>
    </row>
    <row r="75" spans="1:10" s="392" customFormat="1">
      <c r="A75" s="40"/>
      <c r="F75" s="163"/>
      <c r="G75" s="394"/>
      <c r="H75" s="394"/>
      <c r="I75" s="394"/>
      <c r="J75" s="394"/>
    </row>
    <row r="76" spans="1:10" s="392" customFormat="1">
      <c r="A76" s="40"/>
      <c r="F76" s="163"/>
      <c r="G76" s="394"/>
      <c r="H76" s="394"/>
      <c r="I76" s="394"/>
      <c r="J76" s="394"/>
    </row>
    <row r="77" spans="1:10" s="392" customFormat="1">
      <c r="A77" s="40"/>
      <c r="F77" s="163"/>
      <c r="G77" s="394"/>
      <c r="H77" s="394"/>
      <c r="I77" s="394"/>
      <c r="J77" s="394"/>
    </row>
    <row r="78" spans="1:10" s="392" customFormat="1">
      <c r="A78" s="40"/>
      <c r="F78" s="163"/>
      <c r="G78" s="394"/>
      <c r="H78" s="394"/>
      <c r="I78" s="394"/>
      <c r="J78" s="394"/>
    </row>
    <row r="79" spans="1:10" s="392" customFormat="1">
      <c r="A79" s="40"/>
      <c r="F79" s="163"/>
      <c r="G79" s="394"/>
      <c r="H79" s="394"/>
      <c r="I79" s="394"/>
      <c r="J79" s="394"/>
    </row>
    <row r="80" spans="1:10" s="392" customFormat="1">
      <c r="A80" s="40"/>
      <c r="F80" s="163"/>
      <c r="G80" s="394"/>
      <c r="H80" s="394"/>
      <c r="I80" s="394"/>
      <c r="J80" s="394"/>
    </row>
    <row r="81" spans="1:10" s="392" customFormat="1">
      <c r="A81" s="40"/>
      <c r="F81" s="163"/>
      <c r="G81" s="394"/>
      <c r="H81" s="394"/>
      <c r="I81" s="394"/>
      <c r="J81" s="394"/>
    </row>
    <row r="82" spans="1:10" s="392" customFormat="1">
      <c r="A82" s="40"/>
      <c r="F82" s="163"/>
      <c r="G82" s="394"/>
      <c r="H82" s="394"/>
      <c r="I82" s="394"/>
      <c r="J82" s="394"/>
    </row>
    <row r="83" spans="1:10" s="392" customFormat="1">
      <c r="A83" s="40"/>
      <c r="F83" s="163"/>
      <c r="G83" s="394"/>
      <c r="H83" s="394"/>
      <c r="I83" s="394"/>
      <c r="J83" s="394"/>
    </row>
    <row r="84" spans="1:10" s="392" customFormat="1">
      <c r="A84" s="40"/>
      <c r="F84" s="163"/>
      <c r="G84" s="394"/>
      <c r="H84" s="394"/>
      <c r="I84" s="394"/>
      <c r="J84" s="394"/>
    </row>
    <row r="85" spans="1:10" s="392" customFormat="1">
      <c r="A85" s="40"/>
      <c r="F85" s="163"/>
      <c r="G85" s="394"/>
      <c r="H85" s="394"/>
      <c r="I85" s="394"/>
      <c r="J85" s="394"/>
    </row>
    <row r="86" spans="1:10" s="392" customFormat="1">
      <c r="A86" s="40"/>
      <c r="F86" s="163"/>
      <c r="G86" s="394"/>
      <c r="H86" s="394"/>
      <c r="I86" s="394"/>
      <c r="J86" s="394"/>
    </row>
    <row r="87" spans="1:10" s="392" customFormat="1">
      <c r="A87" s="40"/>
      <c r="F87" s="163"/>
      <c r="G87" s="394"/>
      <c r="H87" s="394"/>
      <c r="I87" s="394"/>
      <c r="J87" s="394"/>
    </row>
    <row r="88" spans="1:10" s="392" customFormat="1">
      <c r="A88" s="40"/>
      <c r="F88" s="163"/>
      <c r="G88" s="394"/>
      <c r="H88" s="394"/>
      <c r="I88" s="394"/>
      <c r="J88" s="394"/>
    </row>
    <row r="89" spans="1:10" s="392" customFormat="1">
      <c r="A89" s="40"/>
      <c r="F89" s="163"/>
      <c r="G89" s="394"/>
      <c r="H89" s="394"/>
      <c r="I89" s="394"/>
      <c r="J89" s="394"/>
    </row>
    <row r="90" spans="1:10" s="392" customFormat="1">
      <c r="A90" s="40"/>
      <c r="F90" s="163"/>
      <c r="G90" s="394"/>
      <c r="H90" s="394"/>
      <c r="I90" s="394"/>
      <c r="J90" s="394"/>
    </row>
    <row r="91" spans="1:10" s="392" customFormat="1">
      <c r="A91" s="40"/>
      <c r="F91" s="163"/>
      <c r="G91" s="394"/>
      <c r="H91" s="394"/>
      <c r="I91" s="394"/>
      <c r="J91" s="394"/>
    </row>
    <row r="92" spans="1:10" s="392" customFormat="1">
      <c r="A92" s="40"/>
      <c r="F92" s="163"/>
      <c r="G92" s="394"/>
      <c r="H92" s="394"/>
      <c r="I92" s="394"/>
      <c r="J92" s="394"/>
    </row>
    <row r="93" spans="1:10" s="392" customFormat="1">
      <c r="A93" s="40"/>
      <c r="F93" s="163"/>
      <c r="G93" s="394"/>
      <c r="H93" s="394"/>
      <c r="I93" s="394"/>
      <c r="J93" s="394"/>
    </row>
    <row r="94" spans="1:10" s="392" customFormat="1">
      <c r="A94" s="40"/>
      <c r="F94" s="163"/>
      <c r="G94" s="394"/>
      <c r="H94" s="394"/>
      <c r="I94" s="394"/>
      <c r="J94" s="394"/>
    </row>
    <row r="95" spans="1:10" s="392" customFormat="1">
      <c r="A95" s="40"/>
      <c r="F95" s="163"/>
      <c r="G95" s="394"/>
      <c r="H95" s="394"/>
      <c r="I95" s="394"/>
      <c r="J95" s="394"/>
    </row>
    <row r="96" spans="1:10" s="392" customFormat="1">
      <c r="A96" s="40"/>
      <c r="F96" s="163"/>
      <c r="G96" s="394"/>
      <c r="H96" s="394"/>
      <c r="I96" s="394"/>
      <c r="J96" s="394"/>
    </row>
    <row r="97" spans="1:10" s="392" customFormat="1">
      <c r="A97" s="40"/>
      <c r="F97" s="163"/>
      <c r="G97" s="394"/>
      <c r="H97" s="394"/>
      <c r="I97" s="394"/>
      <c r="J97" s="394"/>
    </row>
    <row r="98" spans="1:10" s="392" customFormat="1">
      <c r="A98" s="40"/>
      <c r="F98" s="163"/>
      <c r="G98" s="394"/>
      <c r="H98" s="394"/>
      <c r="I98" s="394"/>
      <c r="J98" s="394"/>
    </row>
    <row r="99" spans="1:10" s="392" customFormat="1">
      <c r="A99" s="40"/>
      <c r="F99" s="163"/>
      <c r="G99" s="394"/>
      <c r="H99" s="394"/>
      <c r="I99" s="394"/>
      <c r="J99" s="394"/>
    </row>
    <row r="100" spans="1:10" s="392" customFormat="1">
      <c r="A100" s="40"/>
      <c r="F100" s="163"/>
      <c r="G100" s="394"/>
      <c r="H100" s="394"/>
      <c r="I100" s="394"/>
      <c r="J100" s="394"/>
    </row>
    <row r="101" spans="1:10" s="392" customFormat="1">
      <c r="A101" s="40"/>
      <c r="F101" s="163"/>
      <c r="G101" s="394"/>
      <c r="H101" s="394"/>
      <c r="I101" s="394"/>
      <c r="J101" s="394"/>
    </row>
    <row r="102" spans="1:10" s="392" customFormat="1">
      <c r="A102" s="40"/>
      <c r="F102" s="163"/>
      <c r="G102" s="394"/>
      <c r="H102" s="394"/>
      <c r="I102" s="394"/>
      <c r="J102" s="394"/>
    </row>
    <row r="103" spans="1:10" s="392" customFormat="1">
      <c r="A103" s="40"/>
      <c r="F103" s="163"/>
      <c r="G103" s="394"/>
      <c r="H103" s="394"/>
      <c r="I103" s="394"/>
      <c r="J103" s="394"/>
    </row>
    <row r="104" spans="1:10" s="392" customFormat="1">
      <c r="A104" s="40"/>
      <c r="F104" s="163"/>
      <c r="G104" s="394"/>
      <c r="H104" s="394"/>
      <c r="I104" s="394"/>
      <c r="J104" s="394"/>
    </row>
    <row r="105" spans="1:10" s="392" customFormat="1">
      <c r="A105" s="40"/>
      <c r="F105" s="163"/>
      <c r="G105" s="394"/>
      <c r="H105" s="394"/>
      <c r="I105" s="394"/>
      <c r="J105" s="394"/>
    </row>
    <row r="106" spans="1:10" s="392" customFormat="1">
      <c r="A106" s="40"/>
      <c r="F106" s="163"/>
      <c r="G106" s="394"/>
      <c r="H106" s="394"/>
      <c r="I106" s="394"/>
      <c r="J106" s="394"/>
    </row>
    <row r="107" spans="1:10" s="392" customFormat="1">
      <c r="A107" s="40"/>
      <c r="F107" s="163"/>
      <c r="G107" s="394"/>
      <c r="H107" s="394"/>
      <c r="I107" s="394"/>
      <c r="J107" s="394"/>
    </row>
    <row r="108" spans="1:10" s="392" customFormat="1">
      <c r="A108" s="40"/>
      <c r="F108" s="163"/>
      <c r="G108" s="394"/>
      <c r="H108" s="394"/>
      <c r="I108" s="394"/>
      <c r="J108" s="394"/>
    </row>
    <row r="109" spans="1:10" s="392" customFormat="1">
      <c r="A109" s="40"/>
      <c r="F109" s="163"/>
      <c r="G109" s="394"/>
      <c r="H109" s="394"/>
      <c r="I109" s="394"/>
      <c r="J109" s="394"/>
    </row>
    <row r="110" spans="1:10" s="392" customFormat="1">
      <c r="A110" s="40"/>
      <c r="F110" s="163"/>
      <c r="G110" s="394"/>
      <c r="H110" s="394"/>
      <c r="I110" s="394"/>
      <c r="J110" s="394"/>
    </row>
    <row r="111" spans="1:10" s="392" customFormat="1">
      <c r="A111" s="40"/>
      <c r="F111" s="163"/>
      <c r="G111" s="394"/>
      <c r="H111" s="394"/>
      <c r="I111" s="394"/>
      <c r="J111" s="394"/>
    </row>
    <row r="112" spans="1:10" s="392" customFormat="1">
      <c r="A112" s="40"/>
      <c r="F112" s="163"/>
      <c r="G112" s="394"/>
      <c r="H112" s="394"/>
      <c r="I112" s="394"/>
      <c r="J112" s="394"/>
    </row>
    <row r="113" spans="1:10" s="392" customFormat="1">
      <c r="A113" s="40"/>
      <c r="F113" s="163"/>
      <c r="G113" s="394"/>
      <c r="H113" s="394"/>
      <c r="I113" s="394"/>
      <c r="J113" s="394"/>
    </row>
    <row r="114" spans="1:10" s="392" customFormat="1">
      <c r="A114" s="40"/>
      <c r="F114" s="163"/>
      <c r="G114" s="394"/>
      <c r="H114" s="394"/>
      <c r="I114" s="394"/>
      <c r="J114" s="394"/>
    </row>
    <row r="115" spans="1:10" s="392" customFormat="1">
      <c r="A115" s="40"/>
      <c r="F115" s="163"/>
      <c r="G115" s="394"/>
      <c r="H115" s="394"/>
      <c r="I115" s="394"/>
      <c r="J115" s="394"/>
    </row>
    <row r="116" spans="1:10" s="392" customFormat="1">
      <c r="A116" s="40"/>
      <c r="F116" s="163"/>
      <c r="G116" s="394"/>
      <c r="H116" s="394"/>
      <c r="I116" s="394"/>
      <c r="J116" s="394"/>
    </row>
    <row r="117" spans="1:10" s="392" customFormat="1">
      <c r="A117" s="40"/>
      <c r="F117" s="163"/>
      <c r="G117" s="394"/>
      <c r="H117" s="394"/>
      <c r="I117" s="394"/>
      <c r="J117" s="394"/>
    </row>
    <row r="118" spans="1:10" s="392" customFormat="1">
      <c r="A118" s="40"/>
      <c r="F118" s="163"/>
      <c r="G118" s="394"/>
      <c r="H118" s="394"/>
      <c r="I118" s="394"/>
      <c r="J118" s="394"/>
    </row>
    <row r="119" spans="1:10" s="392" customFormat="1">
      <c r="A119" s="40"/>
      <c r="F119" s="163"/>
      <c r="G119" s="394"/>
      <c r="H119" s="394"/>
      <c r="I119" s="394"/>
      <c r="J119" s="394"/>
    </row>
    <row r="120" spans="1:10" s="392" customFormat="1">
      <c r="A120" s="40"/>
      <c r="F120" s="163"/>
      <c r="G120" s="394"/>
      <c r="H120" s="394"/>
      <c r="I120" s="394"/>
      <c r="J120" s="394"/>
    </row>
    <row r="121" spans="1:10" s="392" customFormat="1">
      <c r="A121" s="40"/>
      <c r="F121" s="163"/>
      <c r="G121" s="394"/>
      <c r="H121" s="394"/>
      <c r="I121" s="394"/>
      <c r="J121" s="394"/>
    </row>
    <row r="122" spans="1:10" s="392" customFormat="1">
      <c r="A122" s="40"/>
      <c r="F122" s="163"/>
      <c r="G122" s="394"/>
      <c r="H122" s="394"/>
      <c r="I122" s="394"/>
      <c r="J122" s="394"/>
    </row>
    <row r="123" spans="1:10" s="392" customFormat="1">
      <c r="A123" s="40"/>
      <c r="F123" s="163"/>
      <c r="G123" s="394"/>
      <c r="H123" s="394"/>
      <c r="I123" s="394"/>
      <c r="J123" s="394"/>
    </row>
    <row r="124" spans="1:10" s="392" customFormat="1">
      <c r="A124" s="40"/>
      <c r="F124" s="163"/>
      <c r="G124" s="394"/>
      <c r="H124" s="394"/>
      <c r="I124" s="394"/>
      <c r="J124" s="394"/>
    </row>
    <row r="125" spans="1:10" s="392" customFormat="1">
      <c r="A125" s="40"/>
      <c r="F125" s="163"/>
      <c r="G125" s="394"/>
      <c r="H125" s="394"/>
      <c r="I125" s="394"/>
      <c r="J125" s="394"/>
    </row>
    <row r="126" spans="1:10" s="392" customFormat="1">
      <c r="A126" s="40"/>
      <c r="F126" s="163"/>
      <c r="G126" s="394"/>
      <c r="H126" s="394"/>
      <c r="I126" s="394"/>
      <c r="J126" s="394"/>
    </row>
    <row r="127" spans="1:10" s="392" customFormat="1">
      <c r="A127" s="40"/>
      <c r="F127" s="163"/>
      <c r="G127" s="394"/>
      <c r="H127" s="394"/>
      <c r="I127" s="394"/>
      <c r="J127" s="394"/>
    </row>
    <row r="128" spans="1:10" s="392" customFormat="1">
      <c r="A128" s="40"/>
      <c r="F128" s="163"/>
      <c r="G128" s="394"/>
      <c r="H128" s="394"/>
      <c r="I128" s="394"/>
      <c r="J128" s="394"/>
    </row>
    <row r="129" spans="1:10" s="392" customFormat="1">
      <c r="A129" s="40"/>
      <c r="F129" s="163"/>
      <c r="G129" s="394"/>
      <c r="H129" s="394"/>
      <c r="I129" s="394"/>
      <c r="J129" s="394"/>
    </row>
    <row r="130" spans="1:10" s="392" customFormat="1">
      <c r="A130" s="40"/>
      <c r="F130" s="163"/>
      <c r="G130" s="394"/>
      <c r="H130" s="394"/>
      <c r="I130" s="394"/>
      <c r="J130" s="394"/>
    </row>
    <row r="131" spans="1:10" s="392" customFormat="1">
      <c r="A131" s="40"/>
      <c r="F131" s="163"/>
      <c r="G131" s="394"/>
      <c r="H131" s="394"/>
      <c r="I131" s="394"/>
      <c r="J131" s="394"/>
    </row>
    <row r="132" spans="1:10" s="392" customFormat="1">
      <c r="A132" s="40"/>
      <c r="F132" s="163"/>
      <c r="G132" s="394"/>
      <c r="H132" s="394"/>
      <c r="I132" s="394"/>
      <c r="J132" s="394"/>
    </row>
    <row r="133" spans="1:10" s="392" customFormat="1">
      <c r="A133" s="40"/>
      <c r="F133" s="163"/>
      <c r="G133" s="394"/>
      <c r="H133" s="394"/>
      <c r="I133" s="394"/>
      <c r="J133" s="394"/>
    </row>
    <row r="134" spans="1:10" s="392" customFormat="1">
      <c r="A134" s="40"/>
      <c r="F134" s="163"/>
      <c r="G134" s="394"/>
      <c r="H134" s="394"/>
      <c r="I134" s="394"/>
      <c r="J134" s="394"/>
    </row>
    <row r="135" spans="1:10" s="392" customFormat="1">
      <c r="A135" s="40"/>
      <c r="F135" s="163"/>
      <c r="G135" s="394"/>
      <c r="H135" s="394"/>
      <c r="I135" s="394"/>
      <c r="J135" s="394"/>
    </row>
    <row r="136" spans="1:10" s="392" customFormat="1">
      <c r="A136" s="40"/>
      <c r="F136" s="163"/>
      <c r="G136" s="394"/>
      <c r="H136" s="394"/>
      <c r="I136" s="394"/>
      <c r="J136" s="394"/>
    </row>
    <row r="137" spans="1:10" s="392" customFormat="1">
      <c r="A137" s="40"/>
      <c r="F137" s="163"/>
      <c r="G137" s="394"/>
      <c r="H137" s="394"/>
      <c r="I137" s="394"/>
      <c r="J137" s="394"/>
    </row>
    <row r="138" spans="1:10" s="392" customFormat="1">
      <c r="A138" s="40"/>
      <c r="F138" s="163"/>
      <c r="G138" s="394"/>
      <c r="H138" s="394"/>
      <c r="I138" s="394"/>
      <c r="J138" s="394"/>
    </row>
    <row r="139" spans="1:10" s="392" customFormat="1">
      <c r="A139" s="40"/>
      <c r="F139" s="163"/>
      <c r="G139" s="394"/>
      <c r="H139" s="394"/>
      <c r="I139" s="394"/>
      <c r="J139" s="394"/>
    </row>
    <row r="140" spans="1:10" s="392" customFormat="1">
      <c r="A140" s="40"/>
      <c r="F140" s="163"/>
      <c r="G140" s="394"/>
      <c r="H140" s="394"/>
      <c r="I140" s="394"/>
      <c r="J140" s="394"/>
    </row>
    <row r="141" spans="1:10" s="392" customFormat="1">
      <c r="A141" s="40"/>
      <c r="F141" s="163"/>
      <c r="G141" s="394"/>
      <c r="H141" s="394"/>
      <c r="I141" s="394"/>
      <c r="J141" s="394"/>
    </row>
    <row r="142" spans="1:10" s="392" customFormat="1">
      <c r="A142" s="40"/>
      <c r="F142" s="163"/>
      <c r="G142" s="394"/>
      <c r="H142" s="394"/>
      <c r="I142" s="394"/>
      <c r="J142" s="394"/>
    </row>
    <row r="143" spans="1:10" s="392" customFormat="1">
      <c r="A143" s="40"/>
      <c r="F143" s="163"/>
      <c r="G143" s="394"/>
      <c r="H143" s="394"/>
      <c r="I143" s="394"/>
      <c r="J143" s="394"/>
    </row>
    <row r="144" spans="1:10" s="392" customFormat="1">
      <c r="A144" s="40"/>
      <c r="F144" s="163"/>
      <c r="G144" s="394"/>
      <c r="H144" s="394"/>
      <c r="I144" s="394"/>
      <c r="J144" s="394"/>
    </row>
    <row r="145" spans="1:10" s="392" customFormat="1">
      <c r="A145" s="40"/>
      <c r="F145" s="163"/>
      <c r="G145" s="394"/>
      <c r="H145" s="394"/>
      <c r="I145" s="394"/>
      <c r="J145" s="394"/>
    </row>
    <row r="146" spans="1:10" s="392" customFormat="1">
      <c r="A146" s="40"/>
      <c r="F146" s="163"/>
      <c r="G146" s="394"/>
      <c r="H146" s="394"/>
      <c r="I146" s="394"/>
      <c r="J146" s="394"/>
    </row>
    <row r="147" spans="1:10" s="392" customFormat="1">
      <c r="A147" s="40"/>
      <c r="F147" s="163"/>
      <c r="G147" s="394"/>
      <c r="H147" s="394"/>
      <c r="I147" s="394"/>
      <c r="J147" s="394"/>
    </row>
    <row r="148" spans="1:10" s="392" customFormat="1">
      <c r="A148" s="40"/>
      <c r="F148" s="163"/>
      <c r="G148" s="394"/>
      <c r="H148" s="394"/>
      <c r="I148" s="394"/>
      <c r="J148" s="394"/>
    </row>
    <row r="149" spans="1:10" s="392" customFormat="1">
      <c r="A149" s="40"/>
      <c r="F149" s="163"/>
      <c r="G149" s="394"/>
      <c r="H149" s="394"/>
      <c r="I149" s="394"/>
      <c r="J149" s="394"/>
    </row>
    <row r="150" spans="1:10" s="392" customFormat="1">
      <c r="A150" s="40"/>
      <c r="F150" s="163"/>
      <c r="G150" s="394"/>
      <c r="H150" s="394"/>
      <c r="I150" s="394"/>
      <c r="J150" s="394"/>
    </row>
    <row r="151" spans="1:10" s="392" customFormat="1">
      <c r="A151" s="40"/>
      <c r="F151" s="163"/>
      <c r="G151" s="394"/>
      <c r="H151" s="394"/>
      <c r="I151" s="394"/>
      <c r="J151" s="394"/>
    </row>
    <row r="152" spans="1:10" s="392" customFormat="1">
      <c r="A152" s="40"/>
      <c r="F152" s="163"/>
      <c r="G152" s="394"/>
      <c r="H152" s="394"/>
      <c r="I152" s="394"/>
      <c r="J152" s="394"/>
    </row>
    <row r="153" spans="1:10" s="392" customFormat="1">
      <c r="A153" s="40"/>
      <c r="F153" s="163"/>
      <c r="G153" s="394"/>
      <c r="H153" s="394"/>
      <c r="I153" s="394"/>
      <c r="J153" s="394"/>
    </row>
    <row r="154" spans="1:10" s="392" customFormat="1">
      <c r="A154" s="40"/>
      <c r="F154" s="163"/>
      <c r="G154" s="394"/>
      <c r="H154" s="394"/>
      <c r="I154" s="394"/>
      <c r="J154" s="394"/>
    </row>
    <row r="155" spans="1:10" s="392" customFormat="1">
      <c r="A155" s="40"/>
      <c r="F155" s="163"/>
      <c r="G155" s="394"/>
      <c r="H155" s="394"/>
      <c r="I155" s="394"/>
      <c r="J155" s="394"/>
    </row>
    <row r="156" spans="1:10" s="392" customFormat="1">
      <c r="A156" s="40"/>
      <c r="F156" s="163"/>
      <c r="G156" s="394"/>
      <c r="H156" s="394"/>
      <c r="I156" s="394"/>
      <c r="J156" s="394"/>
    </row>
    <row r="157" spans="1:10" s="392" customFormat="1">
      <c r="A157" s="40"/>
      <c r="F157" s="163"/>
      <c r="G157" s="394"/>
      <c r="H157" s="394"/>
      <c r="I157" s="394"/>
      <c r="J157" s="394"/>
    </row>
    <row r="158" spans="1:10" s="392" customFormat="1">
      <c r="A158" s="40"/>
      <c r="F158" s="163"/>
      <c r="G158" s="394"/>
      <c r="H158" s="394"/>
      <c r="I158" s="394"/>
      <c r="J158" s="394"/>
    </row>
    <row r="159" spans="1:10" s="392" customFormat="1">
      <c r="A159" s="40"/>
      <c r="F159" s="163"/>
      <c r="G159" s="394"/>
      <c r="H159" s="394"/>
      <c r="I159" s="394"/>
      <c r="J159" s="394"/>
    </row>
    <row r="160" spans="1:10" s="392" customFormat="1">
      <c r="A160" s="40"/>
      <c r="F160" s="163"/>
      <c r="G160" s="394"/>
      <c r="H160" s="394"/>
      <c r="I160" s="394"/>
      <c r="J160" s="394"/>
    </row>
    <row r="161" spans="1:10" s="392" customFormat="1">
      <c r="A161" s="40"/>
      <c r="F161" s="163"/>
      <c r="G161" s="394"/>
      <c r="H161" s="394"/>
      <c r="I161" s="394"/>
      <c r="J161" s="394"/>
    </row>
    <row r="162" spans="1:10" s="392" customFormat="1">
      <c r="A162" s="40"/>
      <c r="F162" s="163"/>
      <c r="G162" s="394"/>
      <c r="H162" s="394"/>
      <c r="I162" s="394"/>
      <c r="J162" s="394"/>
    </row>
    <row r="163" spans="1:10" s="392" customFormat="1">
      <c r="A163" s="40"/>
      <c r="F163" s="163"/>
      <c r="G163" s="394"/>
      <c r="H163" s="394"/>
      <c r="I163" s="394"/>
      <c r="J163" s="394"/>
    </row>
    <row r="164" spans="1:10" s="392" customFormat="1">
      <c r="A164" s="40"/>
      <c r="F164" s="163"/>
      <c r="G164" s="394"/>
      <c r="H164" s="394"/>
      <c r="I164" s="394"/>
      <c r="J164" s="394"/>
    </row>
    <row r="165" spans="1:10" s="392" customFormat="1">
      <c r="A165" s="40"/>
      <c r="F165" s="163"/>
      <c r="G165" s="394"/>
      <c r="H165" s="394"/>
      <c r="I165" s="394"/>
      <c r="J165" s="394"/>
    </row>
    <row r="166" spans="1:10" s="392" customFormat="1">
      <c r="A166" s="40"/>
      <c r="F166" s="163"/>
      <c r="G166" s="394"/>
      <c r="H166" s="394"/>
      <c r="I166" s="394"/>
      <c r="J166" s="394"/>
    </row>
    <row r="167" spans="1:10" s="392" customFormat="1">
      <c r="A167" s="40"/>
      <c r="F167" s="163"/>
      <c r="G167" s="394"/>
      <c r="H167" s="394"/>
      <c r="I167" s="394"/>
      <c r="J167" s="394"/>
    </row>
    <row r="168" spans="1:10" s="392" customFormat="1">
      <c r="A168" s="40"/>
      <c r="F168" s="163"/>
      <c r="G168" s="394"/>
      <c r="H168" s="394"/>
      <c r="I168" s="394"/>
      <c r="J168" s="394"/>
    </row>
    <row r="169" spans="1:10" s="392" customFormat="1">
      <c r="A169" s="40"/>
      <c r="F169" s="163"/>
      <c r="G169" s="394"/>
      <c r="H169" s="394"/>
      <c r="I169" s="394"/>
      <c r="J169" s="394"/>
    </row>
    <row r="170" spans="1:10" s="392" customFormat="1">
      <c r="A170" s="40"/>
      <c r="F170" s="163"/>
      <c r="G170" s="394"/>
      <c r="H170" s="394"/>
      <c r="I170" s="394"/>
      <c r="J170" s="394"/>
    </row>
    <row r="171" spans="1:10" s="392" customFormat="1">
      <c r="A171" s="40"/>
      <c r="F171" s="163"/>
      <c r="G171" s="394"/>
      <c r="H171" s="394"/>
      <c r="I171" s="394"/>
      <c r="J171" s="394"/>
    </row>
    <row r="172" spans="1:10" s="392" customFormat="1">
      <c r="A172" s="40"/>
      <c r="F172" s="163"/>
      <c r="G172" s="394"/>
      <c r="H172" s="394"/>
      <c r="I172" s="394"/>
      <c r="J172" s="394"/>
    </row>
    <row r="173" spans="1:10" s="392" customFormat="1">
      <c r="A173" s="40"/>
      <c r="F173" s="163"/>
      <c r="G173" s="394"/>
      <c r="H173" s="394"/>
      <c r="I173" s="394"/>
      <c r="J173" s="394"/>
    </row>
    <row r="174" spans="1:10" s="392" customFormat="1">
      <c r="A174" s="40"/>
      <c r="F174" s="163"/>
      <c r="G174" s="394"/>
      <c r="H174" s="394"/>
      <c r="I174" s="394"/>
      <c r="J174" s="394"/>
    </row>
    <row r="175" spans="1:10" s="392" customFormat="1">
      <c r="A175" s="40"/>
      <c r="F175" s="163"/>
      <c r="G175" s="394"/>
      <c r="H175" s="394"/>
      <c r="I175" s="394"/>
      <c r="J175" s="394"/>
    </row>
    <row r="176" spans="1:10" s="392" customFormat="1">
      <c r="A176" s="40"/>
      <c r="F176" s="163"/>
      <c r="G176" s="394"/>
      <c r="H176" s="394"/>
      <c r="I176" s="394"/>
      <c r="J176" s="394"/>
    </row>
    <row r="177" spans="1:10" s="392" customFormat="1">
      <c r="A177" s="40"/>
      <c r="F177" s="163"/>
      <c r="G177" s="394"/>
      <c r="H177" s="394"/>
      <c r="I177" s="394"/>
      <c r="J177" s="394"/>
    </row>
    <row r="178" spans="1:10" s="392" customFormat="1">
      <c r="A178" s="40"/>
      <c r="F178" s="163"/>
      <c r="G178" s="394"/>
      <c r="H178" s="394"/>
      <c r="I178" s="394"/>
      <c r="J178" s="394"/>
    </row>
    <row r="179" spans="1:10" s="392" customFormat="1">
      <c r="A179" s="40"/>
      <c r="F179" s="163"/>
      <c r="G179" s="394"/>
      <c r="H179" s="394"/>
      <c r="I179" s="394"/>
      <c r="J179" s="394"/>
    </row>
    <row r="180" spans="1:10" s="392" customFormat="1">
      <c r="A180" s="40"/>
      <c r="F180" s="163"/>
      <c r="G180" s="394"/>
      <c r="H180" s="394"/>
      <c r="I180" s="394"/>
      <c r="J180" s="394"/>
    </row>
    <row r="181" spans="1:10" s="392" customFormat="1">
      <c r="A181" s="40"/>
      <c r="F181" s="163"/>
      <c r="G181" s="394"/>
      <c r="H181" s="394"/>
      <c r="I181" s="394"/>
      <c r="J181" s="394"/>
    </row>
    <row r="182" spans="1:10" s="392" customFormat="1">
      <c r="A182" s="40"/>
      <c r="F182" s="163"/>
      <c r="G182" s="394"/>
      <c r="H182" s="394"/>
      <c r="I182" s="394"/>
      <c r="J182" s="394"/>
    </row>
    <row r="183" spans="1:10" s="392" customFormat="1">
      <c r="A183" s="40"/>
      <c r="F183" s="163"/>
      <c r="G183" s="394"/>
      <c r="H183" s="394"/>
      <c r="I183" s="394"/>
      <c r="J183" s="394"/>
    </row>
    <row r="184" spans="1:10" s="392" customFormat="1">
      <c r="A184" s="40"/>
      <c r="F184" s="163"/>
      <c r="G184" s="394"/>
      <c r="H184" s="394"/>
      <c r="I184" s="394"/>
      <c r="J184" s="394"/>
    </row>
    <row r="185" spans="1:10" s="392" customFormat="1">
      <c r="A185" s="40"/>
      <c r="F185" s="163"/>
      <c r="G185" s="394"/>
      <c r="H185" s="394"/>
      <c r="I185" s="394"/>
      <c r="J185" s="394"/>
    </row>
    <row r="186" spans="1:10" s="392" customFormat="1">
      <c r="A186" s="40"/>
      <c r="F186" s="163"/>
      <c r="G186" s="394"/>
      <c r="H186" s="394"/>
      <c r="I186" s="394"/>
      <c r="J186" s="394"/>
    </row>
    <row r="187" spans="1:10" s="392" customFormat="1">
      <c r="A187" s="40"/>
      <c r="F187" s="163"/>
      <c r="G187" s="394"/>
      <c r="H187" s="394"/>
      <c r="I187" s="394"/>
      <c r="J187" s="394"/>
    </row>
    <row r="188" spans="1:10" s="392" customFormat="1">
      <c r="A188" s="40"/>
      <c r="F188" s="163"/>
      <c r="G188" s="394"/>
      <c r="H188" s="394"/>
      <c r="I188" s="394"/>
      <c r="J188" s="394"/>
    </row>
    <row r="189" spans="1:10" s="392" customFormat="1">
      <c r="A189" s="40"/>
      <c r="F189" s="163"/>
      <c r="G189" s="394"/>
      <c r="H189" s="394"/>
      <c r="I189" s="394"/>
      <c r="J189" s="394"/>
    </row>
    <row r="190" spans="1:10" s="392" customFormat="1">
      <c r="A190" s="40"/>
      <c r="F190" s="163"/>
      <c r="G190" s="394"/>
      <c r="H190" s="394"/>
      <c r="I190" s="394"/>
      <c r="J190" s="394"/>
    </row>
    <row r="191" spans="1:10" s="392" customFormat="1">
      <c r="A191" s="40"/>
      <c r="F191" s="163"/>
      <c r="G191" s="394"/>
      <c r="H191" s="394"/>
      <c r="I191" s="394"/>
      <c r="J191" s="394"/>
    </row>
    <row r="192" spans="1:10" s="392" customFormat="1">
      <c r="A192" s="40"/>
      <c r="F192" s="163"/>
      <c r="G192" s="394"/>
      <c r="H192" s="394"/>
      <c r="I192" s="394"/>
      <c r="J192" s="394"/>
    </row>
    <row r="193" spans="1:10" s="392" customFormat="1">
      <c r="A193" s="40"/>
      <c r="F193" s="163"/>
      <c r="G193" s="394"/>
      <c r="H193" s="394"/>
      <c r="I193" s="394"/>
      <c r="J193" s="394"/>
    </row>
    <row r="194" spans="1:10" s="392" customFormat="1">
      <c r="A194" s="40"/>
      <c r="F194" s="163"/>
      <c r="G194" s="394"/>
      <c r="H194" s="394"/>
      <c r="I194" s="394"/>
      <c r="J194" s="394"/>
    </row>
    <row r="195" spans="1:10" s="392" customFormat="1">
      <c r="A195" s="40"/>
      <c r="F195" s="163"/>
      <c r="G195" s="394"/>
      <c r="H195" s="394"/>
      <c r="I195" s="394"/>
      <c r="J195" s="394"/>
    </row>
    <row r="196" spans="1:10" s="392" customFormat="1">
      <c r="A196" s="40"/>
      <c r="F196" s="163"/>
      <c r="G196" s="394"/>
      <c r="H196" s="394"/>
      <c r="I196" s="394"/>
      <c r="J196" s="394"/>
    </row>
    <row r="197" spans="1:10" s="392" customFormat="1">
      <c r="A197" s="40"/>
      <c r="F197" s="163"/>
      <c r="G197" s="394"/>
      <c r="H197" s="394"/>
      <c r="I197" s="394"/>
      <c r="J197" s="394"/>
    </row>
    <row r="198" spans="1:10" s="392" customFormat="1">
      <c r="A198" s="40"/>
      <c r="F198" s="163"/>
      <c r="G198" s="394"/>
      <c r="H198" s="394"/>
      <c r="I198" s="394"/>
      <c r="J198" s="394"/>
    </row>
    <row r="199" spans="1:10" s="392" customFormat="1">
      <c r="A199" s="40"/>
      <c r="F199" s="163"/>
      <c r="G199" s="394"/>
      <c r="H199" s="394"/>
      <c r="I199" s="394"/>
      <c r="J199" s="394"/>
    </row>
    <row r="200" spans="1:10" s="392" customFormat="1">
      <c r="A200" s="40"/>
      <c r="F200" s="163"/>
      <c r="G200" s="394"/>
      <c r="H200" s="394"/>
      <c r="I200" s="394"/>
      <c r="J200" s="394"/>
    </row>
    <row r="201" spans="1:10" s="392" customFormat="1">
      <c r="A201" s="40"/>
      <c r="F201" s="163"/>
      <c r="G201" s="394"/>
      <c r="H201" s="394"/>
      <c r="I201" s="394"/>
      <c r="J201" s="394"/>
    </row>
    <row r="202" spans="1:10" s="392" customFormat="1">
      <c r="A202" s="40"/>
      <c r="F202" s="163"/>
      <c r="G202" s="394"/>
      <c r="H202" s="394"/>
      <c r="I202" s="394"/>
      <c r="J202" s="394"/>
    </row>
    <row r="203" spans="1:10" s="392" customFormat="1">
      <c r="A203" s="40"/>
      <c r="F203" s="163"/>
      <c r="G203" s="394"/>
      <c r="H203" s="394"/>
      <c r="I203" s="394"/>
      <c r="J203" s="394"/>
    </row>
    <row r="204" spans="1:10" s="392" customFormat="1">
      <c r="A204" s="40"/>
      <c r="F204" s="163"/>
      <c r="G204" s="394"/>
      <c r="H204" s="394"/>
      <c r="I204" s="394"/>
      <c r="J204" s="394"/>
    </row>
    <row r="205" spans="1:10" s="392" customFormat="1">
      <c r="A205" s="40"/>
      <c r="F205" s="163"/>
      <c r="G205" s="394"/>
      <c r="H205" s="394"/>
      <c r="I205" s="394"/>
      <c r="J205" s="394"/>
    </row>
    <row r="206" spans="1:10" s="392" customFormat="1">
      <c r="A206" s="40"/>
      <c r="F206" s="163"/>
      <c r="G206" s="394"/>
      <c r="H206" s="394"/>
      <c r="I206" s="394"/>
      <c r="J206" s="394"/>
    </row>
    <row r="207" spans="1:10" s="392" customFormat="1">
      <c r="A207" s="40"/>
      <c r="F207" s="163"/>
      <c r="G207" s="394"/>
      <c r="H207" s="394"/>
      <c r="I207" s="394"/>
      <c r="J207" s="394"/>
    </row>
    <row r="208" spans="1:10" s="392" customFormat="1">
      <c r="A208" s="40"/>
      <c r="F208" s="163"/>
      <c r="G208" s="394"/>
      <c r="H208" s="394"/>
      <c r="I208" s="394"/>
      <c r="J208" s="394"/>
    </row>
    <row r="209" spans="1:10" s="392" customFormat="1">
      <c r="A209" s="40"/>
      <c r="F209" s="163"/>
      <c r="G209" s="394"/>
      <c r="H209" s="394"/>
      <c r="I209" s="394"/>
      <c r="J209" s="394"/>
    </row>
    <row r="210" spans="1:10" s="392" customFormat="1">
      <c r="A210" s="40"/>
      <c r="F210" s="163"/>
      <c r="G210" s="394"/>
      <c r="H210" s="394"/>
      <c r="I210" s="394"/>
      <c r="J210" s="394"/>
    </row>
    <row r="211" spans="1:10" s="392" customFormat="1">
      <c r="A211" s="40"/>
      <c r="F211" s="163"/>
      <c r="G211" s="394"/>
      <c r="H211" s="394"/>
      <c r="I211" s="394"/>
      <c r="J211" s="394"/>
    </row>
    <row r="212" spans="1:10" s="392" customFormat="1">
      <c r="A212" s="40"/>
      <c r="F212" s="163"/>
      <c r="G212" s="394"/>
      <c r="H212" s="394"/>
      <c r="I212" s="394"/>
      <c r="J212" s="394"/>
    </row>
    <row r="213" spans="1:10" s="392" customFormat="1">
      <c r="A213" s="40"/>
      <c r="F213" s="163"/>
      <c r="G213" s="394"/>
      <c r="H213" s="394"/>
      <c r="I213" s="394"/>
      <c r="J213" s="394"/>
    </row>
    <row r="214" spans="1:10" s="392" customFormat="1">
      <c r="A214" s="40"/>
      <c r="F214" s="163"/>
      <c r="G214" s="394"/>
      <c r="H214" s="394"/>
      <c r="I214" s="394"/>
      <c r="J214" s="394"/>
    </row>
    <row r="215" spans="1:10" s="392" customFormat="1">
      <c r="A215" s="40"/>
      <c r="F215" s="163"/>
      <c r="G215" s="394"/>
      <c r="H215" s="394"/>
      <c r="I215" s="394"/>
      <c r="J215" s="394"/>
    </row>
    <row r="216" spans="1:10" s="392" customFormat="1">
      <c r="A216" s="40"/>
      <c r="F216" s="163"/>
      <c r="G216" s="394"/>
      <c r="H216" s="394"/>
      <c r="I216" s="394"/>
      <c r="J216" s="394"/>
    </row>
    <row r="217" spans="1:10" s="392" customFormat="1">
      <c r="A217" s="40"/>
      <c r="F217" s="163"/>
      <c r="G217" s="394"/>
      <c r="H217" s="394"/>
      <c r="I217" s="394"/>
      <c r="J217" s="394"/>
    </row>
    <row r="218" spans="1:10" s="392" customFormat="1">
      <c r="A218" s="40"/>
      <c r="F218" s="163"/>
      <c r="G218" s="394"/>
      <c r="H218" s="394"/>
      <c r="I218" s="394"/>
      <c r="J218" s="394"/>
    </row>
    <row r="219" spans="1:10" s="392" customFormat="1">
      <c r="A219" s="40"/>
      <c r="F219" s="163"/>
      <c r="G219" s="394"/>
      <c r="H219" s="394"/>
      <c r="I219" s="394"/>
      <c r="J219" s="394"/>
    </row>
    <row r="220" spans="1:10" s="392" customFormat="1">
      <c r="A220" s="40"/>
      <c r="F220" s="163"/>
      <c r="G220" s="394"/>
      <c r="H220" s="394"/>
      <c r="I220" s="394"/>
      <c r="J220" s="394"/>
    </row>
    <row r="221" spans="1:10" s="392" customFormat="1">
      <c r="A221" s="40"/>
      <c r="F221" s="163"/>
      <c r="G221" s="394"/>
      <c r="H221" s="394"/>
      <c r="I221" s="394"/>
      <c r="J221" s="394"/>
    </row>
    <row r="222" spans="1:10" s="392" customFormat="1">
      <c r="A222" s="40"/>
      <c r="F222" s="163"/>
      <c r="G222" s="394"/>
      <c r="H222" s="394"/>
      <c r="I222" s="394"/>
      <c r="J222" s="394"/>
    </row>
    <row r="223" spans="1:10" s="392" customFormat="1">
      <c r="A223" s="40"/>
      <c r="F223" s="163"/>
      <c r="G223" s="394"/>
      <c r="H223" s="394"/>
      <c r="I223" s="394"/>
      <c r="J223" s="394"/>
    </row>
  </sheetData>
  <customSheetViews>
    <customSheetView guid="{C123777D-6C85-4151-A988-2E26C3532367}" scale="55" showPageBreaks="1" fitToPage="1" printArea="1" hiddenRows="1" view="pageBreakPreview" topLeftCell="A109">
      <selection activeCell="R13" sqref="R13"/>
      <pageMargins left="0.70866141732283472" right="0.31496062992125984" top="0.74803149606299213" bottom="0.74803149606299213" header="0.31496062992125984" footer="0.31496062992125984"/>
      <pageSetup paperSize="9" scale="34" fitToHeight="0" orientation="portrait" verticalDpi="300" r:id="rId1"/>
      <headerFooter alignWithMargins="0">
        <oddHeader xml:space="preserve">&amp;C&amp;"Times New Roman,обычный"&amp;14&amp;R&amp;"Times New Roman,обычный"&amp;14 </oddHeader>
      </headerFooter>
    </customSheetView>
  </customSheetViews>
  <mergeCells count="28">
    <mergeCell ref="A8:J8"/>
    <mergeCell ref="A7:J7"/>
    <mergeCell ref="A10:J10"/>
    <mergeCell ref="H1:I1"/>
    <mergeCell ref="H2:J2"/>
    <mergeCell ref="H4:J4"/>
    <mergeCell ref="H5:J5"/>
    <mergeCell ref="A6:J6"/>
    <mergeCell ref="A50:J50"/>
    <mergeCell ref="C53:F53"/>
    <mergeCell ref="D14:D15"/>
    <mergeCell ref="H53:J53"/>
    <mergeCell ref="A48:J48"/>
    <mergeCell ref="A17:J17"/>
    <mergeCell ref="C14:C15"/>
    <mergeCell ref="A41:J41"/>
    <mergeCell ref="E14:E15"/>
    <mergeCell ref="A14:A15"/>
    <mergeCell ref="B14:B15"/>
    <mergeCell ref="F14:F15"/>
    <mergeCell ref="G14:J14"/>
    <mergeCell ref="A33:J33"/>
    <mergeCell ref="C55:F55"/>
    <mergeCell ref="C56:F56"/>
    <mergeCell ref="H55:J55"/>
    <mergeCell ref="H56:J56"/>
    <mergeCell ref="C54:F54"/>
    <mergeCell ref="H54:J54"/>
  </mergeCells>
  <phoneticPr fontId="3" type="noConversion"/>
  <pageMargins left="0.70866141732283472" right="0.31496062992125984" top="0.74803149606299213" bottom="0.74803149606299213" header="0.31496062992125984" footer="0.31496062992125984"/>
  <pageSetup paperSize="9" scale="49" fitToHeight="0" orientation="portrait" verticalDpi="300" r:id="rId2"/>
  <headerFooter alignWithMargins="0">
    <oddHeader xml:space="preserve">&amp;C&amp;"Times New Roman,обычный"&amp;14&amp;R&amp;"Times New Roman,обычный"&amp;14 </oddHeader>
  </headerFooter>
  <rowBreaks count="2" manualBreakCount="2">
    <brk id="56" max="14" man="1"/>
    <brk id="57" max="1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H420"/>
  <sheetViews>
    <sheetView view="pageBreakPreview" zoomScale="60" zoomScaleNormal="78" workbookViewId="0">
      <selection activeCell="E203" sqref="E203"/>
    </sheetView>
  </sheetViews>
  <sheetFormatPr defaultRowHeight="18.75" outlineLevelRow="1" outlineLevelCol="1"/>
  <cols>
    <col min="1" max="1" width="68.42578125" style="296" customWidth="1"/>
    <col min="2" max="2" width="10.85546875" style="295" customWidth="1"/>
    <col min="3" max="3" width="17.5703125" style="295" customWidth="1"/>
    <col min="4" max="4" width="15.28515625" style="295" customWidth="1"/>
    <col min="5" max="6" width="13.85546875" style="295" customWidth="1" outlineLevel="1"/>
    <col min="7" max="7" width="15.140625" style="295" customWidth="1" outlineLevel="1"/>
    <col min="8" max="8" width="13.85546875" style="295" customWidth="1" outlineLevel="1"/>
    <col min="9" max="16384" width="9.140625" style="113"/>
  </cols>
  <sheetData>
    <row r="3" spans="1:8" ht="42.75" customHeight="1">
      <c r="A3" s="436" t="s">
        <v>462</v>
      </c>
      <c r="B3" s="436"/>
      <c r="C3" s="436"/>
      <c r="D3" s="436"/>
      <c r="E3" s="436"/>
      <c r="F3" s="436"/>
      <c r="G3" s="436"/>
      <c r="H3" s="436"/>
    </row>
    <row r="4" spans="1:8">
      <c r="A4" s="140"/>
      <c r="C4" s="143"/>
    </row>
    <row r="5" spans="1:8" ht="12.75">
      <c r="A5" s="113"/>
      <c r="B5" s="113"/>
      <c r="C5" s="113"/>
      <c r="D5" s="113"/>
      <c r="E5" s="113"/>
      <c r="F5" s="113"/>
      <c r="G5" s="113"/>
      <c r="H5" s="113"/>
    </row>
    <row r="6" spans="1:8">
      <c r="A6" s="293"/>
      <c r="B6" s="297"/>
      <c r="C6" s="293"/>
      <c r="D6" s="293"/>
      <c r="E6" s="293"/>
      <c r="F6" s="293"/>
      <c r="G6" s="293"/>
      <c r="H6" s="293"/>
    </row>
    <row r="7" spans="1:8" ht="18.75" customHeight="1">
      <c r="A7" s="442" t="s">
        <v>212</v>
      </c>
      <c r="B7" s="445" t="s">
        <v>34</v>
      </c>
      <c r="C7" s="445" t="s">
        <v>460</v>
      </c>
      <c r="D7" s="440" t="s">
        <v>465</v>
      </c>
      <c r="E7" s="437" t="s">
        <v>297</v>
      </c>
      <c r="F7" s="438"/>
      <c r="G7" s="438"/>
      <c r="H7" s="439"/>
    </row>
    <row r="8" spans="1:8" ht="153" customHeight="1">
      <c r="A8" s="443"/>
      <c r="B8" s="427"/>
      <c r="C8" s="427"/>
      <c r="D8" s="441"/>
      <c r="E8" s="265" t="s">
        <v>168</v>
      </c>
      <c r="F8" s="265" t="s">
        <v>169</v>
      </c>
      <c r="G8" s="265" t="s">
        <v>170</v>
      </c>
      <c r="H8" s="265" t="s">
        <v>86</v>
      </c>
    </row>
    <row r="9" spans="1:8">
      <c r="A9" s="287">
        <v>1</v>
      </c>
      <c r="B9" s="288">
        <v>2</v>
      </c>
      <c r="C9" s="288">
        <v>4</v>
      </c>
      <c r="D9" s="288">
        <v>5</v>
      </c>
      <c r="E9" s="288"/>
      <c r="F9" s="288"/>
      <c r="G9" s="288"/>
      <c r="H9" s="288"/>
    </row>
    <row r="10" spans="1:8" ht="12.75">
      <c r="A10" s="113"/>
      <c r="B10" s="113"/>
      <c r="C10" s="113"/>
      <c r="D10" s="113"/>
      <c r="E10" s="113"/>
      <c r="F10" s="113"/>
      <c r="G10" s="113"/>
      <c r="H10" s="113"/>
    </row>
    <row r="11" spans="1:8" ht="37.5">
      <c r="A11" s="144" t="s">
        <v>253</v>
      </c>
      <c r="B11" s="286">
        <v>1000</v>
      </c>
      <c r="C11" s="169">
        <v>278784.8</v>
      </c>
      <c r="D11" s="169">
        <v>278784.8</v>
      </c>
      <c r="E11" s="169">
        <v>69110.3</v>
      </c>
      <c r="F11" s="169">
        <v>70378.600000000006</v>
      </c>
      <c r="G11" s="169">
        <v>70504</v>
      </c>
      <c r="H11" s="169">
        <v>68791.899999999994</v>
      </c>
    </row>
    <row r="12" spans="1:8">
      <c r="A12" s="63" t="s">
        <v>256</v>
      </c>
      <c r="B12" s="288">
        <v>1010</v>
      </c>
      <c r="C12" s="158">
        <v>278784.8</v>
      </c>
      <c r="D12" s="158">
        <v>278784.8</v>
      </c>
      <c r="E12" s="158">
        <v>69110.3</v>
      </c>
      <c r="F12" s="158">
        <v>70378.600000000006</v>
      </c>
      <c r="G12" s="158">
        <v>70504</v>
      </c>
      <c r="H12" s="158">
        <v>68791.899999999994</v>
      </c>
    </row>
    <row r="13" spans="1:8">
      <c r="A13" s="63" t="s">
        <v>257</v>
      </c>
      <c r="B13" s="288">
        <v>1011</v>
      </c>
      <c r="C13" s="158">
        <v>0</v>
      </c>
      <c r="D13" s="158">
        <v>0</v>
      </c>
      <c r="E13" s="158">
        <v>0</v>
      </c>
      <c r="F13" s="158">
        <v>0</v>
      </c>
      <c r="G13" s="158">
        <v>0</v>
      </c>
      <c r="H13" s="158">
        <v>0</v>
      </c>
    </row>
    <row r="14" spans="1:8">
      <c r="A14" s="63" t="s">
        <v>258</v>
      </c>
      <c r="B14" s="288">
        <v>1012</v>
      </c>
      <c r="C14" s="158">
        <v>0</v>
      </c>
      <c r="D14" s="158">
        <v>0</v>
      </c>
      <c r="E14" s="158">
        <v>0</v>
      </c>
      <c r="F14" s="158">
        <v>0</v>
      </c>
      <c r="G14" s="158">
        <v>0</v>
      </c>
      <c r="H14" s="158">
        <v>0</v>
      </c>
    </row>
    <row r="15" spans="1:8">
      <c r="A15" s="63" t="s">
        <v>254</v>
      </c>
      <c r="B15" s="288">
        <v>1020</v>
      </c>
      <c r="C15" s="158">
        <v>46464.2</v>
      </c>
      <c r="D15" s="158">
        <v>46464.2</v>
      </c>
      <c r="E15" s="158">
        <v>11518.4</v>
      </c>
      <c r="F15" s="158">
        <v>11729.8</v>
      </c>
      <c r="G15" s="158">
        <v>11750.7</v>
      </c>
      <c r="H15" s="158">
        <v>11465.3</v>
      </c>
    </row>
    <row r="16" spans="1:8">
      <c r="A16" s="63" t="s">
        <v>255</v>
      </c>
      <c r="B16" s="288">
        <v>1030</v>
      </c>
      <c r="C16" s="158">
        <v>0</v>
      </c>
      <c r="D16" s="158">
        <v>0</v>
      </c>
      <c r="E16" s="158">
        <v>0</v>
      </c>
      <c r="F16" s="158">
        <v>0</v>
      </c>
      <c r="G16" s="158">
        <v>0</v>
      </c>
      <c r="H16" s="158">
        <v>0</v>
      </c>
    </row>
    <row r="17" spans="1:8" ht="37.5">
      <c r="A17" s="290" t="s">
        <v>114</v>
      </c>
      <c r="B17" s="8">
        <v>1040</v>
      </c>
      <c r="C17" s="169">
        <v>232320.6</v>
      </c>
      <c r="D17" s="169">
        <v>232320.6</v>
      </c>
      <c r="E17" s="169">
        <v>57591.9</v>
      </c>
      <c r="F17" s="169">
        <v>58648.800000000003</v>
      </c>
      <c r="G17" s="169">
        <v>58753.3</v>
      </c>
      <c r="H17" s="169">
        <v>57326.6</v>
      </c>
    </row>
    <row r="18" spans="1:8" ht="37.5">
      <c r="A18" s="290" t="s">
        <v>129</v>
      </c>
      <c r="B18" s="8">
        <v>1050</v>
      </c>
      <c r="C18" s="169">
        <v>221420.5</v>
      </c>
      <c r="D18" s="189">
        <v>221420.5</v>
      </c>
      <c r="E18" s="189">
        <v>56837</v>
      </c>
      <c r="F18" s="189">
        <v>53697.599999999999</v>
      </c>
      <c r="G18" s="189">
        <v>54475.6</v>
      </c>
      <c r="H18" s="189">
        <v>56410.3</v>
      </c>
    </row>
    <row r="19" spans="1:8">
      <c r="A19" s="6" t="s">
        <v>225</v>
      </c>
      <c r="B19" s="7">
        <v>1051</v>
      </c>
      <c r="C19" s="158">
        <v>24937.9</v>
      </c>
      <c r="D19" s="158">
        <v>24937.9</v>
      </c>
      <c r="E19" s="158">
        <v>6200.8</v>
      </c>
      <c r="F19" s="158">
        <v>7078.3</v>
      </c>
      <c r="G19" s="158">
        <v>6899.7</v>
      </c>
      <c r="H19" s="158">
        <v>4759.1000000000004</v>
      </c>
    </row>
    <row r="20" spans="1:8">
      <c r="A20" s="6" t="s">
        <v>78</v>
      </c>
      <c r="B20" s="7">
        <v>1052</v>
      </c>
      <c r="C20" s="158">
        <v>5745</v>
      </c>
      <c r="D20" s="158">
        <v>5745</v>
      </c>
      <c r="E20" s="158">
        <v>1855.5</v>
      </c>
      <c r="F20" s="158">
        <v>1252.5999999999999</v>
      </c>
      <c r="G20" s="158">
        <v>1026.7</v>
      </c>
      <c r="H20" s="158">
        <v>1610.2</v>
      </c>
    </row>
    <row r="21" spans="1:8">
      <c r="A21" s="6" t="s">
        <v>77</v>
      </c>
      <c r="B21" s="7">
        <v>1053</v>
      </c>
      <c r="C21" s="158">
        <v>26807.599999999999</v>
      </c>
      <c r="D21" s="158">
        <v>26807.599999999999</v>
      </c>
      <c r="E21" s="158">
        <v>7300.7</v>
      </c>
      <c r="F21" s="158">
        <v>6367.6</v>
      </c>
      <c r="G21" s="158">
        <v>6349.6</v>
      </c>
      <c r="H21" s="158">
        <v>6789.7</v>
      </c>
    </row>
    <row r="22" spans="1:8">
      <c r="A22" s="6" t="s">
        <v>52</v>
      </c>
      <c r="B22" s="7">
        <v>1054</v>
      </c>
      <c r="C22" s="158">
        <v>53452.3</v>
      </c>
      <c r="D22" s="158">
        <v>53452.3</v>
      </c>
      <c r="E22" s="158">
        <v>13314</v>
      </c>
      <c r="F22" s="158">
        <v>12495.2</v>
      </c>
      <c r="G22" s="158">
        <v>13689</v>
      </c>
      <c r="H22" s="158">
        <v>13954.1</v>
      </c>
    </row>
    <row r="23" spans="1:8">
      <c r="A23" s="6" t="s">
        <v>53</v>
      </c>
      <c r="B23" s="7">
        <v>1055</v>
      </c>
      <c r="C23" s="158">
        <v>11759.5</v>
      </c>
      <c r="D23" s="158">
        <v>11759.5</v>
      </c>
      <c r="E23" s="158">
        <v>2929.1</v>
      </c>
      <c r="F23" s="158">
        <v>2748.9</v>
      </c>
      <c r="G23" s="158">
        <v>3011.6</v>
      </c>
      <c r="H23" s="158">
        <v>3069.9</v>
      </c>
    </row>
    <row r="24" spans="1:8" ht="56.25">
      <c r="A24" s="6" t="s">
        <v>207</v>
      </c>
      <c r="B24" s="7">
        <v>1056</v>
      </c>
      <c r="C24" s="158">
        <v>6540</v>
      </c>
      <c r="D24" s="195">
        <v>6540</v>
      </c>
      <c r="E24" s="158">
        <v>2057.9</v>
      </c>
      <c r="F24" s="158">
        <v>1411.2</v>
      </c>
      <c r="G24" s="158">
        <v>1367.3</v>
      </c>
      <c r="H24" s="158">
        <v>1703.6</v>
      </c>
    </row>
    <row r="25" spans="1:8">
      <c r="A25" s="6" t="s">
        <v>76</v>
      </c>
      <c r="B25" s="7">
        <v>1057</v>
      </c>
      <c r="C25" s="158">
        <v>15376.8</v>
      </c>
      <c r="D25" s="158">
        <v>15376.8</v>
      </c>
      <c r="E25" s="158">
        <v>3844.2</v>
      </c>
      <c r="F25" s="158">
        <v>3844.2</v>
      </c>
      <c r="G25" s="158">
        <v>3844.2</v>
      </c>
      <c r="H25" s="158">
        <v>3844.2</v>
      </c>
    </row>
    <row r="26" spans="1:8">
      <c r="A26" s="6" t="s">
        <v>128</v>
      </c>
      <c r="B26" s="7">
        <v>1058</v>
      </c>
      <c r="C26" s="158">
        <v>76801.399999999994</v>
      </c>
      <c r="D26" s="158">
        <v>76801.399999999994</v>
      </c>
      <c r="E26" s="158">
        <v>19334.8</v>
      </c>
      <c r="F26" s="158">
        <v>18499.599999999999</v>
      </c>
      <c r="G26" s="158">
        <v>18287.5</v>
      </c>
      <c r="H26" s="158">
        <v>20679.5</v>
      </c>
    </row>
    <row r="27" spans="1:8" ht="37.5">
      <c r="A27" s="141" t="s">
        <v>298</v>
      </c>
      <c r="B27" s="7"/>
      <c r="C27" s="188">
        <v>14688.3</v>
      </c>
      <c r="D27" s="188">
        <v>14688.3</v>
      </c>
      <c r="E27" s="188">
        <v>3826</v>
      </c>
      <c r="F27" s="188">
        <v>3350.2</v>
      </c>
      <c r="G27" s="188">
        <v>3452.8</v>
      </c>
      <c r="H27" s="188">
        <v>4059.3</v>
      </c>
    </row>
    <row r="28" spans="1:8" ht="37.5">
      <c r="A28" s="141" t="s">
        <v>299</v>
      </c>
      <c r="B28" s="7"/>
      <c r="C28" s="188">
        <v>52479.4</v>
      </c>
      <c r="D28" s="188">
        <v>52479.4</v>
      </c>
      <c r="E28" s="188">
        <v>13299.3</v>
      </c>
      <c r="F28" s="188">
        <v>12851.7</v>
      </c>
      <c r="G28" s="188">
        <v>12404.4</v>
      </c>
      <c r="H28" s="188">
        <v>13924</v>
      </c>
    </row>
    <row r="29" spans="1:8" ht="93.75">
      <c r="A29" s="141" t="s">
        <v>300</v>
      </c>
      <c r="B29" s="7"/>
      <c r="C29" s="188">
        <v>7306</v>
      </c>
      <c r="D29" s="188">
        <v>7306</v>
      </c>
      <c r="E29" s="188">
        <v>1826.8</v>
      </c>
      <c r="F29" s="188">
        <v>1826.3</v>
      </c>
      <c r="G29" s="188">
        <v>1826.8</v>
      </c>
      <c r="H29" s="188">
        <v>1826.1</v>
      </c>
    </row>
    <row r="30" spans="1:8" ht="75">
      <c r="A30" s="141" t="s">
        <v>301</v>
      </c>
      <c r="B30" s="7"/>
      <c r="C30" s="188">
        <v>2327.6999999999998</v>
      </c>
      <c r="D30" s="188">
        <v>2327.6999999999998</v>
      </c>
      <c r="E30" s="188">
        <v>382.7</v>
      </c>
      <c r="F30" s="188">
        <v>471.4</v>
      </c>
      <c r="G30" s="188">
        <v>603.5</v>
      </c>
      <c r="H30" s="188">
        <v>870.1</v>
      </c>
    </row>
    <row r="31" spans="1:8">
      <c r="A31" s="78" t="s">
        <v>273</v>
      </c>
      <c r="B31" s="79">
        <v>1060</v>
      </c>
      <c r="C31" s="135">
        <v>10900.1</v>
      </c>
      <c r="D31" s="135">
        <v>10900.1</v>
      </c>
      <c r="E31" s="256">
        <v>754.9</v>
      </c>
      <c r="F31" s="256">
        <v>4951.2</v>
      </c>
      <c r="G31" s="256">
        <v>4277.7</v>
      </c>
      <c r="H31" s="256">
        <v>916.3</v>
      </c>
    </row>
    <row r="32" spans="1:8" ht="37.5">
      <c r="A32" s="290" t="s">
        <v>189</v>
      </c>
      <c r="B32" s="8">
        <v>1070</v>
      </c>
      <c r="C32" s="189">
        <v>14308.2</v>
      </c>
      <c r="D32" s="189">
        <v>39308.199999999997</v>
      </c>
      <c r="E32" s="189">
        <v>2222.5</v>
      </c>
      <c r="F32" s="189">
        <v>4073.4</v>
      </c>
      <c r="G32" s="189">
        <v>16157.9</v>
      </c>
      <c r="H32" s="189">
        <v>16854.400000000001</v>
      </c>
    </row>
    <row r="33" spans="1:8" ht="37.5">
      <c r="A33" s="107" t="s">
        <v>309</v>
      </c>
      <c r="B33" s="8"/>
      <c r="C33" s="189">
        <v>12401.6</v>
      </c>
      <c r="D33" s="189">
        <v>12401.6</v>
      </c>
      <c r="E33" s="189">
        <v>1896.1</v>
      </c>
      <c r="F33" s="189">
        <v>3672.1</v>
      </c>
      <c r="G33" s="189">
        <v>3751.5</v>
      </c>
      <c r="H33" s="189">
        <v>3081.9</v>
      </c>
    </row>
    <row r="34" spans="1:8" ht="37.5">
      <c r="A34" s="198" t="s">
        <v>373</v>
      </c>
      <c r="B34" s="8"/>
      <c r="C34" s="190">
        <v>2063.6999999999998</v>
      </c>
      <c r="D34" s="190">
        <v>2063.6999999999998</v>
      </c>
      <c r="E34" s="190">
        <v>200.9</v>
      </c>
      <c r="F34" s="190">
        <v>552.79999999999995</v>
      </c>
      <c r="G34" s="190">
        <v>719.6</v>
      </c>
      <c r="H34" s="190">
        <v>590.4</v>
      </c>
    </row>
    <row r="35" spans="1:8" ht="37.5">
      <c r="A35" s="217" t="s">
        <v>398</v>
      </c>
      <c r="B35" s="8"/>
      <c r="C35" s="190">
        <v>650</v>
      </c>
      <c r="D35" s="190">
        <v>650</v>
      </c>
      <c r="E35" s="190">
        <v>162.5</v>
      </c>
      <c r="F35" s="190">
        <v>162.5</v>
      </c>
      <c r="G35" s="190">
        <v>162.5</v>
      </c>
      <c r="H35" s="190">
        <v>162.5</v>
      </c>
    </row>
    <row r="36" spans="1:8" hidden="1" outlineLevel="1">
      <c r="A36" s="231" t="s">
        <v>408</v>
      </c>
      <c r="B36" s="235"/>
      <c r="C36" s="155">
        <v>0</v>
      </c>
      <c r="D36" s="190">
        <v>0</v>
      </c>
      <c r="E36" s="190">
        <v>0</v>
      </c>
      <c r="F36" s="190">
        <v>0</v>
      </c>
      <c r="G36" s="190">
        <v>0</v>
      </c>
      <c r="H36" s="190">
        <v>0</v>
      </c>
    </row>
    <row r="37" spans="1:8" collapsed="1">
      <c r="A37" s="168" t="s">
        <v>374</v>
      </c>
      <c r="B37" s="8"/>
      <c r="C37" s="190">
        <v>2831.4</v>
      </c>
      <c r="D37" s="190">
        <v>2831.4</v>
      </c>
      <c r="E37" s="190">
        <v>0</v>
      </c>
      <c r="F37" s="190">
        <v>1132.5999999999999</v>
      </c>
      <c r="G37" s="190">
        <v>1132.5</v>
      </c>
      <c r="H37" s="190">
        <v>566.29999999999995</v>
      </c>
    </row>
    <row r="38" spans="1:8" ht="37.5">
      <c r="A38" s="168" t="s">
        <v>397</v>
      </c>
      <c r="B38" s="8"/>
      <c r="C38" s="190">
        <v>155.6</v>
      </c>
      <c r="D38" s="190">
        <v>155.6</v>
      </c>
      <c r="E38" s="190">
        <v>38.9</v>
      </c>
      <c r="F38" s="616">
        <v>38.9</v>
      </c>
      <c r="G38" s="190">
        <v>38.9</v>
      </c>
      <c r="H38" s="190">
        <v>38.9</v>
      </c>
    </row>
    <row r="39" spans="1:8" ht="37.5">
      <c r="A39" s="168" t="s">
        <v>378</v>
      </c>
      <c r="B39" s="8"/>
      <c r="C39" s="190">
        <v>3921.2</v>
      </c>
      <c r="D39" s="190">
        <v>3921.2</v>
      </c>
      <c r="E39" s="190">
        <v>942.2</v>
      </c>
      <c r="F39" s="190">
        <v>1044.0999999999999</v>
      </c>
      <c r="G39" s="190">
        <v>983.5</v>
      </c>
      <c r="H39" s="190">
        <v>951.4</v>
      </c>
    </row>
    <row r="40" spans="1:8">
      <c r="A40" s="168" t="s">
        <v>379</v>
      </c>
      <c r="B40" s="8"/>
      <c r="C40" s="190">
        <v>372</v>
      </c>
      <c r="D40" s="190">
        <v>372</v>
      </c>
      <c r="E40" s="190">
        <v>93</v>
      </c>
      <c r="F40" s="190">
        <v>93</v>
      </c>
      <c r="G40" s="190">
        <v>93</v>
      </c>
      <c r="H40" s="190">
        <v>93</v>
      </c>
    </row>
    <row r="41" spans="1:8">
      <c r="A41" s="168" t="s">
        <v>381</v>
      </c>
      <c r="B41" s="8"/>
      <c r="C41" s="190">
        <v>313</v>
      </c>
      <c r="D41" s="190">
        <v>313</v>
      </c>
      <c r="E41" s="190">
        <v>65.900000000000006</v>
      </c>
      <c r="F41" s="190">
        <v>100.2</v>
      </c>
      <c r="G41" s="190">
        <v>115.5</v>
      </c>
      <c r="H41" s="190">
        <v>31.4</v>
      </c>
    </row>
    <row r="42" spans="1:8">
      <c r="A42" s="168" t="s">
        <v>380</v>
      </c>
      <c r="B42" s="8"/>
      <c r="C42" s="190">
        <v>1296.4000000000001</v>
      </c>
      <c r="D42" s="190">
        <v>1296.4000000000001</v>
      </c>
      <c r="E42" s="190">
        <v>233.2</v>
      </c>
      <c r="F42" s="190">
        <v>332.4</v>
      </c>
      <c r="G42" s="190">
        <v>330.4</v>
      </c>
      <c r="H42" s="190">
        <v>400.4</v>
      </c>
    </row>
    <row r="43" spans="1:8">
      <c r="A43" s="168" t="s">
        <v>376</v>
      </c>
      <c r="B43" s="8"/>
      <c r="C43" s="190">
        <v>131.1</v>
      </c>
      <c r="D43" s="190">
        <v>131.1</v>
      </c>
      <c r="E43" s="190">
        <v>8.1</v>
      </c>
      <c r="F43" s="190">
        <v>32.200000000000003</v>
      </c>
      <c r="G43" s="190">
        <v>45.4</v>
      </c>
      <c r="H43" s="190">
        <v>45.4</v>
      </c>
    </row>
    <row r="44" spans="1:8" ht="37.5">
      <c r="A44" s="168" t="s">
        <v>377</v>
      </c>
      <c r="B44" s="8"/>
      <c r="C44" s="190">
        <v>10.8</v>
      </c>
      <c r="D44" s="190">
        <v>10.8</v>
      </c>
      <c r="E44" s="190">
        <v>2.7</v>
      </c>
      <c r="F44" s="190">
        <v>2.7</v>
      </c>
      <c r="G44" s="190">
        <v>2.7</v>
      </c>
      <c r="H44" s="190">
        <v>2.7</v>
      </c>
    </row>
    <row r="45" spans="1:8">
      <c r="A45" s="218" t="s">
        <v>382</v>
      </c>
      <c r="B45" s="8"/>
      <c r="C45" s="190">
        <v>554.29999999999995</v>
      </c>
      <c r="D45" s="190">
        <v>554.29999999999995</v>
      </c>
      <c r="E45" s="190">
        <v>124.6</v>
      </c>
      <c r="F45" s="190">
        <v>158.6</v>
      </c>
      <c r="G45" s="190">
        <v>99.8</v>
      </c>
      <c r="H45" s="190">
        <v>171.3</v>
      </c>
    </row>
    <row r="46" spans="1:8" ht="37.5">
      <c r="A46" s="168" t="s">
        <v>383</v>
      </c>
      <c r="B46" s="8"/>
      <c r="C46" s="190">
        <v>102.1</v>
      </c>
      <c r="D46" s="190">
        <v>102.1</v>
      </c>
      <c r="E46" s="190">
        <v>24.1</v>
      </c>
      <c r="F46" s="190">
        <v>22.1</v>
      </c>
      <c r="G46" s="190">
        <v>27.7</v>
      </c>
      <c r="H46" s="190">
        <v>28.2</v>
      </c>
    </row>
    <row r="47" spans="1:8">
      <c r="A47" s="106" t="s">
        <v>310</v>
      </c>
      <c r="B47" s="8"/>
      <c r="C47" s="159">
        <v>1906.6</v>
      </c>
      <c r="D47" s="159">
        <v>26906.6</v>
      </c>
      <c r="E47" s="159">
        <v>326.39999999999998</v>
      </c>
      <c r="F47" s="159">
        <v>401.3</v>
      </c>
      <c r="G47" s="159">
        <v>12406.4</v>
      </c>
      <c r="H47" s="159">
        <v>13772.5</v>
      </c>
    </row>
    <row r="48" spans="1:8" ht="37.5">
      <c r="A48" s="147" t="s">
        <v>335</v>
      </c>
      <c r="B48" s="108"/>
      <c r="C48" s="191">
        <v>1405</v>
      </c>
      <c r="D48" s="191">
        <v>26405</v>
      </c>
      <c r="E48" s="191">
        <v>247.7</v>
      </c>
      <c r="F48" s="191">
        <v>340.7</v>
      </c>
      <c r="G48" s="191">
        <v>12286.4</v>
      </c>
      <c r="H48" s="191">
        <v>13530.2</v>
      </c>
    </row>
    <row r="49" spans="1:8" ht="33" hidden="1" customHeight="1" outlineLevel="1">
      <c r="A49" s="174" t="s">
        <v>367</v>
      </c>
      <c r="B49" s="125"/>
      <c r="C49" s="330"/>
      <c r="D49" s="330" t="e">
        <f>'1.Фінрезультат'!#REF!</f>
        <v>#REF!</v>
      </c>
      <c r="E49" s="330" t="e">
        <f>'1.Фінрезультат'!#REF!</f>
        <v>#REF!</v>
      </c>
      <c r="F49" s="330" t="e">
        <f>'1.Фінрезультат'!#REF!</f>
        <v>#REF!</v>
      </c>
      <c r="G49" s="330" t="e">
        <f>'1.Фінрезультат'!#REF!</f>
        <v>#REF!</v>
      </c>
      <c r="H49" s="330" t="e">
        <f>'1.Фінрезультат'!#REF!</f>
        <v>#REF!</v>
      </c>
    </row>
    <row r="50" spans="1:8" ht="112.5" collapsed="1">
      <c r="A50" s="328" t="s">
        <v>459</v>
      </c>
      <c r="B50" s="329"/>
      <c r="C50" s="330">
        <v>0</v>
      </c>
      <c r="D50" s="330">
        <v>25000</v>
      </c>
      <c r="E50" s="330">
        <v>0</v>
      </c>
      <c r="F50" s="330">
        <v>0</v>
      </c>
      <c r="G50" s="330">
        <v>12000</v>
      </c>
      <c r="H50" s="330">
        <v>13000</v>
      </c>
    </row>
    <row r="51" spans="1:8" ht="56.25" hidden="1" outlineLevel="1">
      <c r="A51" s="173" t="s">
        <v>389</v>
      </c>
      <c r="B51" s="121"/>
      <c r="C51" s="338"/>
      <c r="D51" s="330" t="e">
        <f>'1.Фінрезультат'!#REF!</f>
        <v>#REF!</v>
      </c>
      <c r="E51" s="330" t="e">
        <f>'1.Фінрезультат'!#REF!</f>
        <v>#REF!</v>
      </c>
      <c r="F51" s="330" t="e">
        <f>'1.Фінрезультат'!#REF!</f>
        <v>#REF!</v>
      </c>
      <c r="G51" s="330" t="e">
        <f>'1.Фінрезультат'!#REF!</f>
        <v>#REF!</v>
      </c>
      <c r="H51" s="330" t="e">
        <f>'1.Фінрезультат'!#REF!</f>
        <v>#REF!</v>
      </c>
    </row>
    <row r="52" spans="1:8" ht="33" hidden="1" outlineLevel="1">
      <c r="A52" s="174" t="s">
        <v>11</v>
      </c>
      <c r="B52" s="125"/>
      <c r="C52" s="330"/>
      <c r="D52" s="330" t="e">
        <f>'1.Фінрезультат'!#REF!</f>
        <v>#REF!</v>
      </c>
      <c r="E52" s="330" t="e">
        <f>'1.Фінрезультат'!#REF!</f>
        <v>#REF!</v>
      </c>
      <c r="F52" s="330" t="e">
        <f>'1.Фінрезультат'!#REF!</f>
        <v>#REF!</v>
      </c>
      <c r="G52" s="330" t="e">
        <f>'1.Фінрезультат'!#REF!</f>
        <v>#REF!</v>
      </c>
      <c r="H52" s="330" t="e">
        <f>'1.Фінрезультат'!#REF!</f>
        <v>#REF!</v>
      </c>
    </row>
    <row r="53" spans="1:8" ht="37.5" hidden="1" outlineLevel="1">
      <c r="A53" s="232" t="s">
        <v>4</v>
      </c>
      <c r="B53" s="324"/>
      <c r="C53" s="617"/>
      <c r="D53" s="617" t="e">
        <f>'1.Фінрезультат'!#REF!</f>
        <v>#REF!</v>
      </c>
      <c r="E53" s="617" t="e">
        <f>'1.Фінрезультат'!#REF!</f>
        <v>#REF!</v>
      </c>
      <c r="F53" s="617" t="e">
        <f>'1.Фінрезультат'!#REF!</f>
        <v>#REF!</v>
      </c>
      <c r="G53" s="617" t="e">
        <f>'1.Фінрезультат'!#REF!</f>
        <v>#REF!</v>
      </c>
      <c r="H53" s="617" t="e">
        <f>'1.Фінрезультат'!#REF!</f>
        <v>#REF!</v>
      </c>
    </row>
    <row r="54" spans="1:8" collapsed="1">
      <c r="A54" s="233" t="s">
        <v>332</v>
      </c>
      <c r="B54" s="121"/>
      <c r="C54" s="244">
        <v>1405</v>
      </c>
      <c r="D54" s="234">
        <v>1405</v>
      </c>
      <c r="E54" s="244">
        <v>247.7</v>
      </c>
      <c r="F54" s="244">
        <v>340.7</v>
      </c>
      <c r="G54" s="244">
        <v>286.39999999999998</v>
      </c>
      <c r="H54" s="244">
        <v>530.20000000000005</v>
      </c>
    </row>
    <row r="55" spans="1:8" ht="12.75" hidden="1" outlineLevel="1">
      <c r="A55" s="325" t="s">
        <v>349</v>
      </c>
      <c r="B55" s="202"/>
      <c r="C55" s="618">
        <v>283.10000000000002</v>
      </c>
      <c r="D55" s="619" t="e">
        <f>'1.Фінрезультат'!#REF!</f>
        <v>#REF!</v>
      </c>
      <c r="E55" s="619" t="e">
        <f>'1.Фінрезультат'!#REF!</f>
        <v>#REF!</v>
      </c>
      <c r="F55" s="619" t="e">
        <f>'1.Фінрезультат'!#REF!</f>
        <v>#REF!</v>
      </c>
      <c r="G55" s="619" t="e">
        <f>'1.Фінрезультат'!#REF!</f>
        <v>#REF!</v>
      </c>
      <c r="H55" s="619" t="e">
        <f>'1.Фінрезультат'!#REF!</f>
        <v>#REF!</v>
      </c>
    </row>
    <row r="56" spans="1:8" ht="12.75" hidden="1" outlineLevel="1">
      <c r="A56" s="325" t="s">
        <v>350</v>
      </c>
      <c r="B56" s="202"/>
      <c r="C56" s="618">
        <v>218.5</v>
      </c>
      <c r="D56" s="619" t="e">
        <f>'1.Фінрезультат'!#REF!</f>
        <v>#REF!</v>
      </c>
      <c r="E56" s="619" t="e">
        <f>'1.Фінрезультат'!#REF!</f>
        <v>#REF!</v>
      </c>
      <c r="F56" s="619" t="e">
        <f>'1.Фінрезультат'!#REF!</f>
        <v>#REF!</v>
      </c>
      <c r="G56" s="619" t="e">
        <f>'1.Фінрезультат'!#REF!</f>
        <v>#REF!</v>
      </c>
      <c r="H56" s="619" t="e">
        <f>'1.Фінрезультат'!#REF!</f>
        <v>#REF!</v>
      </c>
    </row>
    <row r="57" spans="1:8" ht="12.75" hidden="1" outlineLevel="1">
      <c r="A57" s="325" t="s">
        <v>351</v>
      </c>
      <c r="B57" s="202"/>
      <c r="C57" s="618">
        <v>1405</v>
      </c>
      <c r="D57" s="619" t="e">
        <f>'1.Фінрезультат'!#REF!</f>
        <v>#REF!</v>
      </c>
      <c r="E57" s="619" t="e">
        <f>'1.Фінрезультат'!#REF!</f>
        <v>#REF!</v>
      </c>
      <c r="F57" s="619" t="e">
        <f>'1.Фінрезультат'!#REF!</f>
        <v>#REF!</v>
      </c>
      <c r="G57" s="619" t="e">
        <f>'1.Фінрезультат'!#REF!</f>
        <v>#REF!</v>
      </c>
      <c r="H57" s="619" t="e">
        <f>'1.Фінрезультат'!#REF!</f>
        <v>#REF!</v>
      </c>
    </row>
    <row r="58" spans="1:8" ht="12.75" hidden="1" outlineLevel="1">
      <c r="A58" s="325" t="s">
        <v>352</v>
      </c>
      <c r="B58" s="202"/>
      <c r="C58" s="618">
        <v>283.10000000000002</v>
      </c>
      <c r="D58" s="619" t="e">
        <f>'1.Фінрезультат'!#REF!</f>
        <v>#REF!</v>
      </c>
      <c r="E58" s="619" t="e">
        <f>'1.Фінрезультат'!#REF!</f>
        <v>#REF!</v>
      </c>
      <c r="F58" s="619" t="e">
        <f>'1.Фінрезультат'!#REF!</f>
        <v>#REF!</v>
      </c>
      <c r="G58" s="619" t="e">
        <f>'1.Фінрезультат'!#REF!</f>
        <v>#REF!</v>
      </c>
      <c r="H58" s="619" t="e">
        <f>'1.Фінрезультат'!#REF!</f>
        <v>#REF!</v>
      </c>
    </row>
    <row r="59" spans="1:8" ht="12.75" hidden="1" outlineLevel="1">
      <c r="A59" s="325" t="s">
        <v>8</v>
      </c>
      <c r="B59" s="202"/>
      <c r="C59" s="618">
        <v>218.5</v>
      </c>
      <c r="D59" s="619" t="e">
        <f>'1.Фінрезультат'!#REF!</f>
        <v>#REF!</v>
      </c>
      <c r="E59" s="619" t="e">
        <f>'1.Фінрезультат'!#REF!</f>
        <v>#REF!</v>
      </c>
      <c r="F59" s="619" t="e">
        <f>'1.Фінрезультат'!#REF!</f>
        <v>#REF!</v>
      </c>
      <c r="G59" s="619" t="e">
        <f>'1.Фінрезультат'!#REF!</f>
        <v>#REF!</v>
      </c>
      <c r="H59" s="619" t="e">
        <f>'1.Фінрезультат'!#REF!</f>
        <v>#REF!</v>
      </c>
    </row>
    <row r="60" spans="1:8" ht="12.75" hidden="1" outlineLevel="1">
      <c r="A60" s="325" t="s">
        <v>400</v>
      </c>
      <c r="B60" s="203"/>
      <c r="C60" s="620">
        <v>1405</v>
      </c>
      <c r="D60" s="619" t="e">
        <f>'1.Фінрезультат'!#REF!</f>
        <v>#REF!</v>
      </c>
      <c r="E60" s="619" t="e">
        <f>'1.Фінрезультат'!#REF!</f>
        <v>#REF!</v>
      </c>
      <c r="F60" s="619" t="e">
        <f>'1.Фінрезультат'!#REF!</f>
        <v>#REF!</v>
      </c>
      <c r="G60" s="619" t="e">
        <f>'1.Фінрезультат'!#REF!</f>
        <v>#REF!</v>
      </c>
      <c r="H60" s="619" t="e">
        <f>'1.Фінрезультат'!#REF!</f>
        <v>#REF!</v>
      </c>
    </row>
    <row r="61" spans="1:8" ht="12.75" hidden="1" outlineLevel="1">
      <c r="A61" s="325" t="s">
        <v>5</v>
      </c>
      <c r="B61" s="203"/>
      <c r="C61" s="620">
        <v>283.10000000000002</v>
      </c>
      <c r="D61" s="619" t="e">
        <f>'1.Фінрезультат'!#REF!</f>
        <v>#REF!</v>
      </c>
      <c r="E61" s="619" t="e">
        <f>'1.Фінрезультат'!#REF!</f>
        <v>#REF!</v>
      </c>
      <c r="F61" s="619" t="e">
        <f>'1.Фінрезультат'!#REF!</f>
        <v>#REF!</v>
      </c>
      <c r="G61" s="619" t="e">
        <f>'1.Фінрезультат'!#REF!</f>
        <v>#REF!</v>
      </c>
      <c r="H61" s="619" t="e">
        <f>'1.Фінрезультат'!#REF!</f>
        <v>#REF!</v>
      </c>
    </row>
    <row r="62" spans="1:8" ht="12.75" hidden="1" outlineLevel="1">
      <c r="A62" s="325" t="s">
        <v>6</v>
      </c>
      <c r="B62" s="203"/>
      <c r="C62" s="620">
        <v>218.5</v>
      </c>
      <c r="D62" s="619" t="e">
        <f>'1.Фінрезультат'!#REF!</f>
        <v>#REF!</v>
      </c>
      <c r="E62" s="619" t="e">
        <f>'1.Фінрезультат'!#REF!</f>
        <v>#REF!</v>
      </c>
      <c r="F62" s="619" t="e">
        <f>'1.Фінрезультат'!#REF!</f>
        <v>#REF!</v>
      </c>
      <c r="G62" s="619" t="e">
        <f>'1.Фінрезультат'!#REF!</f>
        <v>#REF!</v>
      </c>
      <c r="H62" s="619" t="e">
        <f>'1.Фінрезультат'!#REF!</f>
        <v>#REF!</v>
      </c>
    </row>
    <row r="63" spans="1:8" ht="12.75" hidden="1" outlineLevel="1">
      <c r="A63" s="325" t="s">
        <v>388</v>
      </c>
      <c r="B63" s="203"/>
      <c r="C63" s="620">
        <v>1405</v>
      </c>
      <c r="D63" s="621" t="e">
        <f>'1.Фінрезультат'!#REF!</f>
        <v>#REF!</v>
      </c>
      <c r="E63" s="621" t="e">
        <f>'1.Фінрезультат'!#REF!</f>
        <v>#REF!</v>
      </c>
      <c r="F63" s="621" t="e">
        <f>'1.Фінрезультат'!#REF!</f>
        <v>#REF!</v>
      </c>
      <c r="G63" s="621" t="e">
        <f>'1.Фінрезультат'!#REF!</f>
        <v>#REF!</v>
      </c>
      <c r="H63" s="621" t="e">
        <f>'1.Фінрезультат'!#REF!</f>
        <v>#REF!</v>
      </c>
    </row>
    <row r="64" spans="1:8" ht="37.5" collapsed="1">
      <c r="A64" s="199" t="s">
        <v>353</v>
      </c>
      <c r="B64" s="200"/>
      <c r="C64" s="201">
        <v>283.10000000000002</v>
      </c>
      <c r="D64" s="201">
        <v>283.10000000000002</v>
      </c>
      <c r="E64" s="201">
        <v>27.9</v>
      </c>
      <c r="F64" s="201">
        <v>8.3000000000000007</v>
      </c>
      <c r="G64" s="201">
        <v>67.7</v>
      </c>
      <c r="H64" s="201">
        <v>179.2</v>
      </c>
    </row>
    <row r="65" spans="1:8" ht="19.5">
      <c r="A65" s="105" t="s">
        <v>307</v>
      </c>
      <c r="B65" s="108"/>
      <c r="C65" s="191">
        <v>218.5</v>
      </c>
      <c r="D65" s="191">
        <v>218.5</v>
      </c>
      <c r="E65" s="191">
        <v>50.8</v>
      </c>
      <c r="F65" s="191">
        <v>52.3</v>
      </c>
      <c r="G65" s="191">
        <v>52.3</v>
      </c>
      <c r="H65" s="191">
        <v>63.1</v>
      </c>
    </row>
    <row r="66" spans="1:8">
      <c r="A66" s="290" t="s">
        <v>196</v>
      </c>
      <c r="B66" s="8">
        <v>1080</v>
      </c>
      <c r="C66" s="169">
        <v>12967.7</v>
      </c>
      <c r="D66" s="169">
        <v>12967.7</v>
      </c>
      <c r="E66" s="169">
        <v>3435.5</v>
      </c>
      <c r="F66" s="169">
        <v>3089</v>
      </c>
      <c r="G66" s="169">
        <v>3108.5</v>
      </c>
      <c r="H66" s="169">
        <v>3334.7</v>
      </c>
    </row>
    <row r="67" spans="1:8" ht="37.5">
      <c r="A67" s="6" t="s">
        <v>113</v>
      </c>
      <c r="B67" s="7">
        <v>1081</v>
      </c>
      <c r="C67" s="159">
        <v>180.8</v>
      </c>
      <c r="D67" s="158">
        <v>180.8</v>
      </c>
      <c r="E67" s="158">
        <v>45.2</v>
      </c>
      <c r="F67" s="158">
        <v>45.2</v>
      </c>
      <c r="G67" s="158">
        <v>45.2</v>
      </c>
      <c r="H67" s="158">
        <v>45.2</v>
      </c>
    </row>
    <row r="68" spans="1:8">
      <c r="A68" s="6" t="s">
        <v>185</v>
      </c>
      <c r="B68" s="7">
        <v>1082</v>
      </c>
      <c r="C68" s="159">
        <v>0</v>
      </c>
      <c r="D68" s="159">
        <v>0</v>
      </c>
      <c r="E68" s="159">
        <v>0</v>
      </c>
      <c r="F68" s="159">
        <v>0</v>
      </c>
      <c r="G68" s="159">
        <v>0</v>
      </c>
      <c r="H68" s="159">
        <v>0</v>
      </c>
    </row>
    <row r="69" spans="1:8">
      <c r="A69" s="6" t="s">
        <v>75</v>
      </c>
      <c r="B69" s="7">
        <v>1083</v>
      </c>
      <c r="C69" s="159">
        <v>0</v>
      </c>
      <c r="D69" s="159">
        <v>0</v>
      </c>
      <c r="E69" s="159">
        <v>0</v>
      </c>
      <c r="F69" s="159">
        <v>0</v>
      </c>
      <c r="G69" s="159">
        <v>0</v>
      </c>
      <c r="H69" s="159">
        <v>0</v>
      </c>
    </row>
    <row r="70" spans="1:8">
      <c r="A70" s="6" t="s">
        <v>36</v>
      </c>
      <c r="B70" s="7">
        <v>1084</v>
      </c>
      <c r="C70" s="159">
        <v>0</v>
      </c>
      <c r="D70" s="159">
        <v>0</v>
      </c>
      <c r="E70" s="159">
        <v>0</v>
      </c>
      <c r="F70" s="159">
        <v>0</v>
      </c>
      <c r="G70" s="159">
        <v>0</v>
      </c>
      <c r="H70" s="159">
        <v>0</v>
      </c>
    </row>
    <row r="71" spans="1:8">
      <c r="A71" s="6" t="s">
        <v>37</v>
      </c>
      <c r="B71" s="7">
        <v>1085</v>
      </c>
      <c r="C71" s="159">
        <v>310.2</v>
      </c>
      <c r="D71" s="159">
        <v>310.2</v>
      </c>
      <c r="E71" s="159">
        <v>153</v>
      </c>
      <c r="F71" s="159">
        <v>52.4</v>
      </c>
      <c r="G71" s="159">
        <v>52.4</v>
      </c>
      <c r="H71" s="159">
        <v>52.4</v>
      </c>
    </row>
    <row r="72" spans="1:8">
      <c r="A72" s="6" t="s">
        <v>50</v>
      </c>
      <c r="B72" s="7">
        <v>1086</v>
      </c>
      <c r="C72" s="158">
        <v>176.8</v>
      </c>
      <c r="D72" s="158">
        <v>176.8</v>
      </c>
      <c r="E72" s="159">
        <v>44.2</v>
      </c>
      <c r="F72" s="159">
        <v>44.2</v>
      </c>
      <c r="G72" s="159">
        <v>44.2</v>
      </c>
      <c r="H72" s="159">
        <v>44.2</v>
      </c>
    </row>
    <row r="73" spans="1:8">
      <c r="A73" s="6" t="s">
        <v>51</v>
      </c>
      <c r="B73" s="7">
        <v>1087</v>
      </c>
      <c r="C73" s="158">
        <v>38</v>
      </c>
      <c r="D73" s="158">
        <v>38</v>
      </c>
      <c r="E73" s="159">
        <v>9.5</v>
      </c>
      <c r="F73" s="159">
        <v>9.5</v>
      </c>
      <c r="G73" s="159">
        <v>9.5</v>
      </c>
      <c r="H73" s="159">
        <v>9.5</v>
      </c>
    </row>
    <row r="74" spans="1:8">
      <c r="A74" s="6" t="s">
        <v>52</v>
      </c>
      <c r="B74" s="7">
        <v>1088</v>
      </c>
      <c r="C74" s="158">
        <v>8630.5</v>
      </c>
      <c r="D74" s="158">
        <v>8630.5</v>
      </c>
      <c r="E74" s="158">
        <v>2135.4</v>
      </c>
      <c r="F74" s="158">
        <v>2135.4</v>
      </c>
      <c r="G74" s="158">
        <v>2163.6</v>
      </c>
      <c r="H74" s="158">
        <v>2196.1</v>
      </c>
    </row>
    <row r="75" spans="1:8">
      <c r="A75" s="6" t="s">
        <v>53</v>
      </c>
      <c r="B75" s="7">
        <v>1089</v>
      </c>
      <c r="C75" s="158">
        <v>1898.7</v>
      </c>
      <c r="D75" s="158">
        <v>1898.7</v>
      </c>
      <c r="E75" s="158">
        <v>469.8</v>
      </c>
      <c r="F75" s="158">
        <v>469.8</v>
      </c>
      <c r="G75" s="158">
        <v>476</v>
      </c>
      <c r="H75" s="158">
        <v>483.1</v>
      </c>
    </row>
    <row r="76" spans="1:8" ht="37.5">
      <c r="A76" s="6" t="s">
        <v>54</v>
      </c>
      <c r="B76" s="7">
        <v>1090</v>
      </c>
      <c r="C76" s="158">
        <v>88</v>
      </c>
      <c r="D76" s="158">
        <v>88</v>
      </c>
      <c r="E76" s="158">
        <v>22</v>
      </c>
      <c r="F76" s="158">
        <v>22</v>
      </c>
      <c r="G76" s="158">
        <v>22</v>
      </c>
      <c r="H76" s="158">
        <v>22</v>
      </c>
    </row>
    <row r="77" spans="1:8" ht="37.5">
      <c r="A77" s="6" t="s">
        <v>55</v>
      </c>
      <c r="B77" s="7">
        <v>1091</v>
      </c>
      <c r="C77" s="158">
        <v>0</v>
      </c>
      <c r="D77" s="158">
        <v>0</v>
      </c>
      <c r="E77" s="158">
        <v>0</v>
      </c>
      <c r="F77" s="158">
        <v>0</v>
      </c>
      <c r="G77" s="158">
        <v>0</v>
      </c>
      <c r="H77" s="158">
        <v>0</v>
      </c>
    </row>
    <row r="78" spans="1:8" ht="37.5">
      <c r="A78" s="6" t="s">
        <v>56</v>
      </c>
      <c r="B78" s="7">
        <v>1092</v>
      </c>
      <c r="C78" s="158">
        <v>0</v>
      </c>
      <c r="D78" s="158">
        <v>0</v>
      </c>
      <c r="E78" s="158">
        <v>0</v>
      </c>
      <c r="F78" s="158">
        <v>0</v>
      </c>
      <c r="G78" s="158">
        <v>0</v>
      </c>
      <c r="H78" s="158">
        <v>0</v>
      </c>
    </row>
    <row r="79" spans="1:8" ht="37.5">
      <c r="A79" s="6" t="s">
        <v>57</v>
      </c>
      <c r="B79" s="7">
        <v>1093</v>
      </c>
      <c r="C79" s="158">
        <v>0</v>
      </c>
      <c r="D79" s="158">
        <v>0</v>
      </c>
      <c r="E79" s="158">
        <v>0</v>
      </c>
      <c r="F79" s="158">
        <v>0</v>
      </c>
      <c r="G79" s="158">
        <v>0</v>
      </c>
      <c r="H79" s="158">
        <v>0</v>
      </c>
    </row>
    <row r="80" spans="1:8">
      <c r="A80" s="6" t="s">
        <v>58</v>
      </c>
      <c r="B80" s="7">
        <v>1094</v>
      </c>
      <c r="C80" s="158">
        <v>0</v>
      </c>
      <c r="D80" s="158">
        <v>0</v>
      </c>
      <c r="E80" s="158">
        <v>0</v>
      </c>
      <c r="F80" s="158">
        <v>0</v>
      </c>
      <c r="G80" s="158">
        <v>0</v>
      </c>
      <c r="H80" s="158">
        <v>0</v>
      </c>
    </row>
    <row r="81" spans="1:8">
      <c r="A81" s="6" t="s">
        <v>79</v>
      </c>
      <c r="B81" s="7">
        <v>1095</v>
      </c>
      <c r="C81" s="158">
        <v>112</v>
      </c>
      <c r="D81" s="158">
        <v>112</v>
      </c>
      <c r="E81" s="158">
        <v>28</v>
      </c>
      <c r="F81" s="158">
        <v>28</v>
      </c>
      <c r="G81" s="158">
        <v>28</v>
      </c>
      <c r="H81" s="158">
        <v>28</v>
      </c>
    </row>
    <row r="82" spans="1:8">
      <c r="A82" s="6" t="s">
        <v>59</v>
      </c>
      <c r="B82" s="7">
        <v>1096</v>
      </c>
      <c r="C82" s="158">
        <v>0</v>
      </c>
      <c r="D82" s="158">
        <v>0</v>
      </c>
      <c r="E82" s="158">
        <v>0</v>
      </c>
      <c r="F82" s="158">
        <v>0</v>
      </c>
      <c r="G82" s="158">
        <v>0</v>
      </c>
      <c r="H82" s="158">
        <v>0</v>
      </c>
    </row>
    <row r="83" spans="1:8">
      <c r="A83" s="6" t="s">
        <v>60</v>
      </c>
      <c r="B83" s="7">
        <v>1097</v>
      </c>
      <c r="C83" s="158">
        <v>0</v>
      </c>
      <c r="D83" s="158">
        <v>0</v>
      </c>
      <c r="E83" s="158">
        <v>0</v>
      </c>
      <c r="F83" s="158">
        <v>0</v>
      </c>
      <c r="G83" s="158">
        <v>0</v>
      </c>
      <c r="H83" s="158">
        <v>0</v>
      </c>
    </row>
    <row r="84" spans="1:8" ht="37.5">
      <c r="A84" s="6" t="s">
        <v>61</v>
      </c>
      <c r="B84" s="7">
        <v>1098</v>
      </c>
      <c r="C84" s="158">
        <v>0</v>
      </c>
      <c r="D84" s="158">
        <v>0</v>
      </c>
      <c r="E84" s="158">
        <v>0</v>
      </c>
      <c r="F84" s="158">
        <v>0</v>
      </c>
      <c r="G84" s="158">
        <v>0</v>
      </c>
      <c r="H84" s="158">
        <v>0</v>
      </c>
    </row>
    <row r="85" spans="1:8" ht="37.5">
      <c r="A85" s="6" t="s">
        <v>62</v>
      </c>
      <c r="B85" s="7">
        <v>1099</v>
      </c>
      <c r="C85" s="158">
        <v>73.2</v>
      </c>
      <c r="D85" s="158">
        <v>73.2</v>
      </c>
      <c r="E85" s="158">
        <v>18.3</v>
      </c>
      <c r="F85" s="158">
        <v>18.3</v>
      </c>
      <c r="G85" s="158">
        <v>18.3</v>
      </c>
      <c r="H85" s="158">
        <v>18.3</v>
      </c>
    </row>
    <row r="86" spans="1:8" ht="56.25">
      <c r="A86" s="6" t="s">
        <v>92</v>
      </c>
      <c r="B86" s="7">
        <v>1100</v>
      </c>
      <c r="C86" s="158">
        <v>560</v>
      </c>
      <c r="D86" s="158">
        <v>560</v>
      </c>
      <c r="E86" s="158">
        <v>285.2</v>
      </c>
      <c r="F86" s="158">
        <v>39.299999999999997</v>
      </c>
      <c r="G86" s="158">
        <v>24.4</v>
      </c>
      <c r="H86" s="158">
        <v>211.1</v>
      </c>
    </row>
    <row r="87" spans="1:8" hidden="1" outlineLevel="1">
      <c r="A87" s="179" t="e">
        <f>#REF!</f>
        <v>#REF!</v>
      </c>
      <c r="B87" s="178"/>
      <c r="C87" s="622">
        <v>0</v>
      </c>
      <c r="D87" s="622" t="e">
        <v>#REF!</v>
      </c>
      <c r="E87" s="622" t="e">
        <v>#REF!</v>
      </c>
      <c r="F87" s="622" t="e">
        <v>#REF!</v>
      </c>
      <c r="G87" s="622" t="e">
        <v>#REF!</v>
      </c>
      <c r="H87" s="622" t="e">
        <v>#REF!</v>
      </c>
    </row>
    <row r="88" spans="1:8" hidden="1" outlineLevel="1">
      <c r="A88" s="180" t="e">
        <f>#REF!</f>
        <v>#REF!</v>
      </c>
      <c r="B88" s="178"/>
      <c r="C88" s="240">
        <v>899.5</v>
      </c>
      <c r="D88" s="622" t="e">
        <v>#REF!</v>
      </c>
      <c r="E88" s="622" t="e">
        <v>#REF!</v>
      </c>
      <c r="F88" s="622" t="e">
        <v>#REF!</v>
      </c>
      <c r="G88" s="622" t="e">
        <v>#REF!</v>
      </c>
      <c r="H88" s="622" t="e">
        <v>#REF!</v>
      </c>
    </row>
    <row r="89" spans="1:8" hidden="1" outlineLevel="1">
      <c r="A89" s="180" t="e">
        <f>#REF!</f>
        <v>#REF!</v>
      </c>
      <c r="B89" s="178"/>
      <c r="C89" s="240"/>
      <c r="D89" s="623" t="e">
        <v>#REF!</v>
      </c>
      <c r="E89" s="623" t="e">
        <v>#REF!</v>
      </c>
      <c r="F89" s="622" t="e">
        <v>#REF!</v>
      </c>
      <c r="G89" s="623" t="e">
        <v>#REF!</v>
      </c>
      <c r="H89" s="623" t="e">
        <v>#REF!</v>
      </c>
    </row>
    <row r="90" spans="1:8" hidden="1" outlineLevel="1">
      <c r="A90" s="180" t="s">
        <v>439</v>
      </c>
      <c r="B90" s="178"/>
      <c r="C90" s="240"/>
      <c r="D90" s="623" t="e">
        <v>#REF!</v>
      </c>
      <c r="E90" s="623" t="e">
        <v>#REF!</v>
      </c>
      <c r="F90" s="623" t="e">
        <v>#REF!</v>
      </c>
      <c r="G90" s="623" t="e">
        <v>#REF!</v>
      </c>
      <c r="H90" s="623" t="e">
        <v>#REF!</v>
      </c>
    </row>
    <row r="91" spans="1:8" hidden="1" outlineLevel="1">
      <c r="A91" s="181"/>
      <c r="B91" s="178"/>
      <c r="C91" s="240"/>
      <c r="D91" s="622" t="e">
        <v>#REF!</v>
      </c>
      <c r="E91" s="622" t="e">
        <v>#REF!</v>
      </c>
      <c r="F91" s="622" t="e">
        <v>#REF!</v>
      </c>
      <c r="G91" s="622" t="e">
        <v>#REF!</v>
      </c>
      <c r="H91" s="622" t="e">
        <v>#REF!</v>
      </c>
    </row>
    <row r="92" spans="1:8" collapsed="1">
      <c r="A92" s="6" t="s">
        <v>63</v>
      </c>
      <c r="B92" s="7">
        <v>1101</v>
      </c>
      <c r="C92" s="158">
        <v>0</v>
      </c>
      <c r="D92" s="158">
        <v>0</v>
      </c>
      <c r="E92" s="158">
        <v>0</v>
      </c>
      <c r="F92" s="158">
        <v>0</v>
      </c>
      <c r="G92" s="158">
        <v>0</v>
      </c>
      <c r="H92" s="158">
        <v>0</v>
      </c>
    </row>
    <row r="93" spans="1:8">
      <c r="A93" s="6" t="s">
        <v>116</v>
      </c>
      <c r="B93" s="7">
        <v>1102</v>
      </c>
      <c r="C93" s="158">
        <v>899.5</v>
      </c>
      <c r="D93" s="158">
        <v>899.5</v>
      </c>
      <c r="E93" s="158">
        <v>224.9</v>
      </c>
      <c r="F93" s="158">
        <v>224.9</v>
      </c>
      <c r="G93" s="158">
        <v>224.9</v>
      </c>
      <c r="H93" s="158">
        <v>224.8</v>
      </c>
    </row>
    <row r="94" spans="1:8">
      <c r="A94" s="110" t="s">
        <v>304</v>
      </c>
      <c r="B94" s="111"/>
      <c r="C94" s="188">
        <v>1.6</v>
      </c>
      <c r="D94" s="188">
        <v>1.6</v>
      </c>
      <c r="E94" s="188">
        <v>0.4</v>
      </c>
      <c r="F94" s="188">
        <v>0.4</v>
      </c>
      <c r="G94" s="188">
        <v>0.4</v>
      </c>
      <c r="H94" s="188">
        <v>0.4</v>
      </c>
    </row>
    <row r="95" spans="1:8">
      <c r="A95" s="110" t="s">
        <v>312</v>
      </c>
      <c r="B95" s="111"/>
      <c r="C95" s="188">
        <v>46</v>
      </c>
      <c r="D95" s="188">
        <v>46</v>
      </c>
      <c r="E95" s="188">
        <v>11.5</v>
      </c>
      <c r="F95" s="188">
        <v>11.5</v>
      </c>
      <c r="G95" s="188">
        <v>11.5</v>
      </c>
      <c r="H95" s="188">
        <v>11.5</v>
      </c>
    </row>
    <row r="96" spans="1:8">
      <c r="A96" s="110" t="s">
        <v>336</v>
      </c>
      <c r="B96" s="111"/>
      <c r="C96" s="188">
        <v>8.4</v>
      </c>
      <c r="D96" s="188">
        <v>8.4</v>
      </c>
      <c r="E96" s="188">
        <v>2.1</v>
      </c>
      <c r="F96" s="188">
        <v>2.1</v>
      </c>
      <c r="G96" s="188">
        <v>2.1</v>
      </c>
      <c r="H96" s="188">
        <v>2.1</v>
      </c>
    </row>
    <row r="97" spans="1:8" ht="37.5">
      <c r="A97" s="110" t="s">
        <v>313</v>
      </c>
      <c r="B97" s="111"/>
      <c r="C97" s="188">
        <v>38.799999999999997</v>
      </c>
      <c r="D97" s="188">
        <v>38.799999999999997</v>
      </c>
      <c r="E97" s="188">
        <v>9.6999999999999993</v>
      </c>
      <c r="F97" s="188">
        <v>9.6999999999999993</v>
      </c>
      <c r="G97" s="188">
        <v>9.6999999999999993</v>
      </c>
      <c r="H97" s="188">
        <v>9.6999999999999993</v>
      </c>
    </row>
    <row r="98" spans="1:8">
      <c r="A98" s="110" t="s">
        <v>337</v>
      </c>
      <c r="B98" s="111"/>
      <c r="C98" s="188">
        <v>33.200000000000003</v>
      </c>
      <c r="D98" s="188">
        <v>33.200000000000003</v>
      </c>
      <c r="E98" s="188">
        <v>8.3000000000000007</v>
      </c>
      <c r="F98" s="188">
        <v>8.3000000000000007</v>
      </c>
      <c r="G98" s="188">
        <v>8.3000000000000007</v>
      </c>
      <c r="H98" s="188">
        <v>8.3000000000000007</v>
      </c>
    </row>
    <row r="99" spans="1:8">
      <c r="A99" s="110" t="s">
        <v>338</v>
      </c>
      <c r="B99" s="111"/>
      <c r="C99" s="188">
        <v>5.6</v>
      </c>
      <c r="D99" s="188">
        <v>5.6</v>
      </c>
      <c r="E99" s="188">
        <v>1.4</v>
      </c>
      <c r="F99" s="188">
        <v>1.4</v>
      </c>
      <c r="G99" s="188">
        <v>1.4</v>
      </c>
      <c r="H99" s="188">
        <v>1.4</v>
      </c>
    </row>
    <row r="100" spans="1:8">
      <c r="A100" s="110" t="s">
        <v>333</v>
      </c>
      <c r="B100" s="111"/>
      <c r="C100" s="188">
        <v>612.79999999999995</v>
      </c>
      <c r="D100" s="188">
        <v>612.79999999999995</v>
      </c>
      <c r="E100" s="188">
        <v>153.19999999999999</v>
      </c>
      <c r="F100" s="188">
        <v>153.19999999999999</v>
      </c>
      <c r="G100" s="188">
        <v>153.19999999999999</v>
      </c>
      <c r="H100" s="188">
        <v>153.19999999999999</v>
      </c>
    </row>
    <row r="101" spans="1:8">
      <c r="A101" s="110" t="s">
        <v>314</v>
      </c>
      <c r="B101" s="111"/>
      <c r="C101" s="188">
        <v>153.1</v>
      </c>
      <c r="D101" s="188">
        <v>153.1</v>
      </c>
      <c r="E101" s="188">
        <v>38.299999999999997</v>
      </c>
      <c r="F101" s="188">
        <v>38.299999999999997</v>
      </c>
      <c r="G101" s="188">
        <v>38.299999999999997</v>
      </c>
      <c r="H101" s="188">
        <v>38.200000000000003</v>
      </c>
    </row>
    <row r="102" spans="1:8" hidden="1" outlineLevel="1">
      <c r="A102" s="219" t="s">
        <v>305</v>
      </c>
      <c r="B102" s="111"/>
      <c r="C102" s="624"/>
      <c r="D102" s="625" t="e">
        <f>'1.Фінрезультат'!#REF!</f>
        <v>#REF!</v>
      </c>
      <c r="E102" s="625" t="e">
        <f>'1.Фінрезультат'!#REF!</f>
        <v>#REF!</v>
      </c>
      <c r="F102" s="625" t="e">
        <f>'1.Фінрезультат'!#REF!</f>
        <v>#REF!</v>
      </c>
      <c r="G102" s="625" t="e">
        <f>'1.Фінрезультат'!#REF!</f>
        <v>#REF!</v>
      </c>
      <c r="H102" s="625" t="e">
        <f>'1.Фінрезультат'!#REF!</f>
        <v>#REF!</v>
      </c>
    </row>
    <row r="103" spans="1:8" hidden="1" outlineLevel="1">
      <c r="A103" s="220" t="s">
        <v>331</v>
      </c>
      <c r="B103" s="111"/>
      <c r="C103" s="624"/>
      <c r="D103" s="626" t="e">
        <f>'1.Фінрезультат'!#REF!</f>
        <v>#REF!</v>
      </c>
      <c r="E103" s="626" t="e">
        <f>'1.Фінрезультат'!#REF!</f>
        <v>#REF!</v>
      </c>
      <c r="F103" s="626" t="e">
        <f>'1.Фінрезультат'!#REF!</f>
        <v>#REF!</v>
      </c>
      <c r="G103" s="626" t="e">
        <f>'1.Фінрезультат'!#REF!</f>
        <v>#REF!</v>
      </c>
      <c r="H103" s="626" t="e">
        <f>'1.Фінрезультат'!#REF!</f>
        <v>#REF!</v>
      </c>
    </row>
    <row r="104" spans="1:8" hidden="1" outlineLevel="1">
      <c r="A104" s="251" t="s">
        <v>444</v>
      </c>
      <c r="B104" s="111"/>
      <c r="C104" s="624"/>
      <c r="D104" s="625" t="e">
        <f>'1.Фінрезультат'!#REF!</f>
        <v>#REF!</v>
      </c>
      <c r="E104" s="625" t="e">
        <f>'1.Фінрезультат'!#REF!</f>
        <v>#REF!</v>
      </c>
      <c r="F104" s="625" t="e">
        <f>'1.Фінрезультат'!#REF!</f>
        <v>#REF!</v>
      </c>
      <c r="G104" s="625" t="e">
        <f>'1.Фінрезультат'!#REF!</f>
        <v>#REF!</v>
      </c>
      <c r="H104" s="625" t="e">
        <f>'1.Фінрезультат'!#REF!</f>
        <v>#REF!</v>
      </c>
    </row>
    <row r="105" spans="1:8" hidden="1" outlineLevel="1">
      <c r="A105" s="221" t="s">
        <v>411</v>
      </c>
      <c r="B105" s="111"/>
      <c r="C105" s="624"/>
      <c r="D105" s="626" t="e">
        <f>'1.Фінрезультат'!#REF!</f>
        <v>#REF!</v>
      </c>
      <c r="E105" s="626" t="e">
        <f>'1.Фінрезультат'!#REF!</f>
        <v>#REF!</v>
      </c>
      <c r="F105" s="626" t="e">
        <f>'1.Фінрезультат'!#REF!</f>
        <v>#REF!</v>
      </c>
      <c r="G105" s="626" t="e">
        <f>'1.Фінрезультат'!#REF!</f>
        <v>#REF!</v>
      </c>
      <c r="H105" s="626" t="e">
        <f>'1.Фінрезультат'!#REF!</f>
        <v>#REF!</v>
      </c>
    </row>
    <row r="106" spans="1:8" hidden="1" outlineLevel="1">
      <c r="A106" s="221" t="s">
        <v>412</v>
      </c>
      <c r="B106" s="111"/>
      <c r="C106" s="624"/>
      <c r="D106" s="626" t="e">
        <f>'1.Фінрезультат'!#REF!</f>
        <v>#REF!</v>
      </c>
      <c r="E106" s="626" t="e">
        <f>'1.Фінрезультат'!#REF!</f>
        <v>#REF!</v>
      </c>
      <c r="F106" s="626" t="e">
        <f>'1.Фінрезультат'!#REF!</f>
        <v>#REF!</v>
      </c>
      <c r="G106" s="626" t="e">
        <f>'1.Фінрезультат'!#REF!</f>
        <v>#REF!</v>
      </c>
      <c r="H106" s="626" t="e">
        <f>'1.Фінрезультат'!#REF!</f>
        <v>#REF!</v>
      </c>
    </row>
    <row r="107" spans="1:8" ht="25.5" hidden="1" outlineLevel="1">
      <c r="A107" s="221" t="s">
        <v>413</v>
      </c>
      <c r="B107" s="111"/>
      <c r="C107" s="624"/>
      <c r="D107" s="626" t="e">
        <f>'1.Фінрезультат'!#REF!</f>
        <v>#REF!</v>
      </c>
      <c r="E107" s="626" t="e">
        <f>'1.Фінрезультат'!#REF!</f>
        <v>#REF!</v>
      </c>
      <c r="F107" s="626" t="e">
        <f>'1.Фінрезультат'!#REF!</f>
        <v>#REF!</v>
      </c>
      <c r="G107" s="626" t="e">
        <f>'1.Фінрезультат'!#REF!</f>
        <v>#REF!</v>
      </c>
      <c r="H107" s="626" t="e">
        <f>'1.Фінрезультат'!#REF!</f>
        <v>#REF!</v>
      </c>
    </row>
    <row r="108" spans="1:8" ht="25.5" hidden="1" outlineLevel="1">
      <c r="A108" s="221" t="s">
        <v>448</v>
      </c>
      <c r="B108" s="111"/>
      <c r="C108" s="624"/>
      <c r="D108" s="626" t="e">
        <f>'1.Фінрезультат'!#REF!</f>
        <v>#REF!</v>
      </c>
      <c r="E108" s="626" t="e">
        <f>'1.Фінрезультат'!#REF!</f>
        <v>#REF!</v>
      </c>
      <c r="F108" s="626" t="e">
        <f>'1.Фінрезультат'!#REF!</f>
        <v>#REF!</v>
      </c>
      <c r="G108" s="626" t="e">
        <f>'1.Фінрезультат'!#REF!</f>
        <v>#REF!</v>
      </c>
      <c r="H108" s="626" t="e">
        <f>'1.Фінрезультат'!#REF!</f>
        <v>#REF!</v>
      </c>
    </row>
    <row r="109" spans="1:8" hidden="1" outlineLevel="1">
      <c r="A109" s="221" t="s">
        <v>414</v>
      </c>
      <c r="B109" s="111"/>
      <c r="C109" s="624"/>
      <c r="D109" s="625" t="e">
        <f>'1.Фінрезультат'!#REF!</f>
        <v>#REF!</v>
      </c>
      <c r="E109" s="625" t="e">
        <f>'1.Фінрезультат'!#REF!</f>
        <v>#REF!</v>
      </c>
      <c r="F109" s="625" t="e">
        <f>'1.Фінрезультат'!#REF!</f>
        <v>#REF!</v>
      </c>
      <c r="G109" s="625" t="e">
        <f>'1.Фінрезультат'!#REF!</f>
        <v>#REF!</v>
      </c>
      <c r="H109" s="625" t="e">
        <f>'1.Фінрезультат'!#REF!</f>
        <v>#REF!</v>
      </c>
    </row>
    <row r="110" spans="1:8" collapsed="1">
      <c r="A110" s="290" t="s">
        <v>197</v>
      </c>
      <c r="B110" s="8">
        <v>1110</v>
      </c>
      <c r="C110" s="169">
        <v>13283.3</v>
      </c>
      <c r="D110" s="169">
        <v>13283.3</v>
      </c>
      <c r="E110" s="169">
        <v>3299.1</v>
      </c>
      <c r="F110" s="169">
        <v>3232.1</v>
      </c>
      <c r="G110" s="169">
        <v>3311.5</v>
      </c>
      <c r="H110" s="169">
        <v>3440.6</v>
      </c>
    </row>
    <row r="111" spans="1:8">
      <c r="A111" s="6" t="s">
        <v>166</v>
      </c>
      <c r="B111" s="7">
        <v>1111</v>
      </c>
      <c r="C111" s="158">
        <v>0</v>
      </c>
      <c r="D111" s="169">
        <v>0</v>
      </c>
      <c r="E111" s="169">
        <v>0</v>
      </c>
      <c r="F111" s="169">
        <v>0</v>
      </c>
      <c r="G111" s="169">
        <v>0</v>
      </c>
      <c r="H111" s="169">
        <v>0</v>
      </c>
    </row>
    <row r="112" spans="1:8">
      <c r="A112" s="6" t="s">
        <v>167</v>
      </c>
      <c r="B112" s="7">
        <v>1112</v>
      </c>
      <c r="C112" s="158">
        <v>0</v>
      </c>
      <c r="D112" s="169">
        <v>0</v>
      </c>
      <c r="E112" s="169">
        <v>0</v>
      </c>
      <c r="F112" s="169">
        <v>0</v>
      </c>
      <c r="G112" s="169">
        <v>0</v>
      </c>
      <c r="H112" s="169">
        <v>0</v>
      </c>
    </row>
    <row r="113" spans="1:8">
      <c r="A113" s="6" t="s">
        <v>52</v>
      </c>
      <c r="B113" s="7">
        <v>1113</v>
      </c>
      <c r="C113" s="158">
        <v>8418.9</v>
      </c>
      <c r="D113" s="169">
        <v>8418.9</v>
      </c>
      <c r="E113" s="169">
        <v>2045.7</v>
      </c>
      <c r="F113" s="169">
        <v>2045.7</v>
      </c>
      <c r="G113" s="169">
        <v>2146.8000000000002</v>
      </c>
      <c r="H113" s="169">
        <v>2180.6999999999998</v>
      </c>
    </row>
    <row r="114" spans="1:8">
      <c r="A114" s="6" t="s">
        <v>76</v>
      </c>
      <c r="B114" s="7">
        <v>1114</v>
      </c>
      <c r="C114" s="158">
        <v>72.099999999999994</v>
      </c>
      <c r="D114" s="169">
        <v>72.099999999999994</v>
      </c>
      <c r="E114" s="169">
        <v>18.100000000000001</v>
      </c>
      <c r="F114" s="169">
        <v>18</v>
      </c>
      <c r="G114" s="169">
        <v>18</v>
      </c>
      <c r="H114" s="169">
        <v>18</v>
      </c>
    </row>
    <row r="115" spans="1:8">
      <c r="A115" s="6" t="s">
        <v>95</v>
      </c>
      <c r="B115" s="7">
        <v>1115</v>
      </c>
      <c r="C115" s="158">
        <v>0</v>
      </c>
      <c r="D115" s="169">
        <v>0</v>
      </c>
      <c r="E115" s="169">
        <v>0</v>
      </c>
      <c r="F115" s="169">
        <v>0</v>
      </c>
      <c r="G115" s="169">
        <v>0</v>
      </c>
      <c r="H115" s="169">
        <v>0</v>
      </c>
    </row>
    <row r="116" spans="1:8">
      <c r="A116" s="6" t="s">
        <v>371</v>
      </c>
      <c r="B116" s="7">
        <v>1116</v>
      </c>
      <c r="C116" s="158">
        <v>4792.3</v>
      </c>
      <c r="D116" s="169">
        <v>4792.3</v>
      </c>
      <c r="E116" s="169">
        <v>1235.3</v>
      </c>
      <c r="F116" s="169">
        <v>1168.4000000000001</v>
      </c>
      <c r="G116" s="169">
        <v>1146.7</v>
      </c>
      <c r="H116" s="169">
        <v>1241.9000000000001</v>
      </c>
    </row>
    <row r="117" spans="1:8">
      <c r="A117" s="168" t="s">
        <v>53</v>
      </c>
      <c r="B117" s="103"/>
      <c r="C117" s="627">
        <v>1852.3</v>
      </c>
      <c r="D117" s="169">
        <v>1852.3</v>
      </c>
      <c r="E117" s="169">
        <v>450.1</v>
      </c>
      <c r="F117" s="169">
        <v>450.1</v>
      </c>
      <c r="G117" s="169">
        <v>472.3</v>
      </c>
      <c r="H117" s="169">
        <v>479.8</v>
      </c>
    </row>
    <row r="118" spans="1:8" ht="56.25">
      <c r="A118" s="168" t="s">
        <v>302</v>
      </c>
      <c r="B118" s="103"/>
      <c r="C118" s="193">
        <v>693</v>
      </c>
      <c r="D118" s="169">
        <v>693</v>
      </c>
      <c r="E118" s="169">
        <v>253.9</v>
      </c>
      <c r="F118" s="169">
        <v>144</v>
      </c>
      <c r="G118" s="169">
        <v>103.7</v>
      </c>
      <c r="H118" s="169">
        <v>191.4</v>
      </c>
    </row>
    <row r="119" spans="1:8" hidden="1" outlineLevel="1">
      <c r="A119" s="179" t="e">
        <f>#REF!</f>
        <v>#REF!</v>
      </c>
      <c r="B119" s="178"/>
      <c r="C119" s="622">
        <v>1901.7</v>
      </c>
      <c r="D119" s="623" t="e">
        <v>#REF!</v>
      </c>
      <c r="E119" s="622" t="e">
        <v>#REF!</v>
      </c>
      <c r="F119" s="623" t="e">
        <v>#REF!</v>
      </c>
      <c r="G119" s="623" t="e">
        <v>#REF!</v>
      </c>
      <c r="H119" s="623" t="e">
        <v>#REF!</v>
      </c>
    </row>
    <row r="120" spans="1:8" hidden="1" outlineLevel="1">
      <c r="A120" s="180" t="e">
        <f>#REF!</f>
        <v>#REF!</v>
      </c>
      <c r="B120" s="178"/>
      <c r="C120" s="622">
        <v>108.7</v>
      </c>
      <c r="D120" s="628" t="e">
        <v>#REF!</v>
      </c>
      <c r="E120" s="240" t="e">
        <v>#REF!</v>
      </c>
      <c r="F120" s="628" t="e">
        <v>#REF!</v>
      </c>
      <c r="G120" s="628" t="e">
        <v>#REF!</v>
      </c>
      <c r="H120" s="628" t="e">
        <v>#REF!</v>
      </c>
    </row>
    <row r="121" spans="1:8" hidden="1" outlineLevel="1">
      <c r="A121" s="180" t="e">
        <f>#REF!</f>
        <v>#REF!</v>
      </c>
      <c r="B121" s="178"/>
      <c r="C121" s="622">
        <v>236.6</v>
      </c>
      <c r="D121" s="628" t="e">
        <v>#REF!</v>
      </c>
      <c r="E121" s="240" t="e">
        <v>#REF!</v>
      </c>
      <c r="F121" s="628" t="e">
        <v>#REF!</v>
      </c>
      <c r="G121" s="628" t="e">
        <v>#REF!</v>
      </c>
      <c r="H121" s="628" t="e">
        <v>#REF!</v>
      </c>
    </row>
    <row r="122" spans="1:8" hidden="1" outlineLevel="1">
      <c r="A122" s="180" t="e">
        <f>#REF!</f>
        <v>#REF!</v>
      </c>
      <c r="B122" s="178"/>
      <c r="C122" s="622">
        <v>693</v>
      </c>
      <c r="D122" s="628" t="e">
        <v>#REF!</v>
      </c>
      <c r="E122" s="240" t="e">
        <v>#REF!</v>
      </c>
      <c r="F122" s="628" t="e">
        <v>#REF!</v>
      </c>
      <c r="G122" s="628" t="e">
        <v>#REF!</v>
      </c>
      <c r="H122" s="628" t="e">
        <v>#REF!</v>
      </c>
    </row>
    <row r="123" spans="1:8" collapsed="1">
      <c r="A123" s="168" t="s">
        <v>372</v>
      </c>
      <c r="B123" s="103"/>
      <c r="C123" s="186">
        <v>1901.7</v>
      </c>
      <c r="D123" s="236">
        <v>1901.7</v>
      </c>
      <c r="E123" s="236">
        <v>465.6</v>
      </c>
      <c r="F123" s="236">
        <v>480.7</v>
      </c>
      <c r="G123" s="236">
        <v>477.7</v>
      </c>
      <c r="H123" s="236">
        <v>477.7</v>
      </c>
    </row>
    <row r="124" spans="1:8">
      <c r="A124" s="168" t="s">
        <v>403</v>
      </c>
      <c r="B124" s="103"/>
      <c r="C124" s="193">
        <v>108.7</v>
      </c>
      <c r="D124" s="236">
        <v>108.7</v>
      </c>
      <c r="E124" s="236">
        <v>22.9</v>
      </c>
      <c r="F124" s="236">
        <v>29</v>
      </c>
      <c r="G124" s="236">
        <v>28.4</v>
      </c>
      <c r="H124" s="236">
        <v>28.4</v>
      </c>
    </row>
    <row r="125" spans="1:8" ht="56.25">
      <c r="A125" s="168" t="s">
        <v>449</v>
      </c>
      <c r="B125" s="103"/>
      <c r="C125" s="193">
        <v>236.6</v>
      </c>
      <c r="D125" s="236">
        <v>236.6</v>
      </c>
      <c r="E125" s="236">
        <v>42.8</v>
      </c>
      <c r="F125" s="236">
        <v>64.599999999999994</v>
      </c>
      <c r="G125" s="236">
        <v>64.599999999999994</v>
      </c>
      <c r="H125" s="236">
        <v>64.599999999999994</v>
      </c>
    </row>
    <row r="126" spans="1:8">
      <c r="A126" s="66" t="s">
        <v>96</v>
      </c>
      <c r="B126" s="8">
        <v>1120</v>
      </c>
      <c r="C126" s="169">
        <v>13818.2</v>
      </c>
      <c r="D126" s="169">
        <v>13818.2</v>
      </c>
      <c r="E126" s="629">
        <v>2662</v>
      </c>
      <c r="F126" s="629">
        <v>3881</v>
      </c>
      <c r="G126" s="629">
        <v>3704.7</v>
      </c>
      <c r="H126" s="629">
        <v>3570.5</v>
      </c>
    </row>
    <row r="127" spans="1:8">
      <c r="A127" s="6" t="s">
        <v>84</v>
      </c>
      <c r="B127" s="7">
        <v>1121</v>
      </c>
      <c r="C127" s="158"/>
      <c r="D127" s="158">
        <v>0</v>
      </c>
      <c r="E127" s="382">
        <v>0</v>
      </c>
      <c r="F127" s="382">
        <v>0</v>
      </c>
      <c r="G127" s="382">
        <v>0</v>
      </c>
      <c r="H127" s="382">
        <v>0</v>
      </c>
    </row>
    <row r="128" spans="1:8">
      <c r="A128" s="6" t="s">
        <v>64</v>
      </c>
      <c r="B128" s="7">
        <v>1122</v>
      </c>
      <c r="C128" s="158"/>
      <c r="D128" s="158">
        <v>0</v>
      </c>
      <c r="E128" s="382">
        <v>0</v>
      </c>
      <c r="F128" s="382">
        <v>0</v>
      </c>
      <c r="G128" s="382">
        <v>0</v>
      </c>
      <c r="H128" s="382">
        <v>0</v>
      </c>
    </row>
    <row r="129" spans="1:8">
      <c r="A129" s="6" t="s">
        <v>74</v>
      </c>
      <c r="B129" s="7">
        <v>1123</v>
      </c>
      <c r="C129" s="158"/>
      <c r="D129" s="158">
        <v>0</v>
      </c>
      <c r="E129" s="382">
        <v>0</v>
      </c>
      <c r="F129" s="382">
        <v>0</v>
      </c>
      <c r="G129" s="382">
        <v>0</v>
      </c>
      <c r="H129" s="382">
        <v>0</v>
      </c>
    </row>
    <row r="130" spans="1:8">
      <c r="A130" s="6" t="s">
        <v>190</v>
      </c>
      <c r="B130" s="7">
        <v>1124</v>
      </c>
      <c r="C130" s="158">
        <v>334.9</v>
      </c>
      <c r="D130" s="158">
        <v>334.9</v>
      </c>
      <c r="E130" s="382">
        <v>0</v>
      </c>
      <c r="F130" s="382">
        <v>226.5</v>
      </c>
      <c r="G130" s="382">
        <v>4.3</v>
      </c>
      <c r="H130" s="382">
        <v>104.1</v>
      </c>
    </row>
    <row r="131" spans="1:8">
      <c r="A131" s="6" t="s">
        <v>208</v>
      </c>
      <c r="B131" s="7">
        <v>1125</v>
      </c>
      <c r="C131" s="158">
        <v>13483.3</v>
      </c>
      <c r="D131" s="158">
        <v>13483.3</v>
      </c>
      <c r="E131" s="382">
        <v>2662</v>
      </c>
      <c r="F131" s="382">
        <v>3654.5</v>
      </c>
      <c r="G131" s="382">
        <v>3700.4</v>
      </c>
      <c r="H131" s="382">
        <v>3466.4</v>
      </c>
    </row>
    <row r="132" spans="1:8" ht="37.5">
      <c r="A132" s="146" t="s">
        <v>369</v>
      </c>
      <c r="B132" s="104"/>
      <c r="C132" s="158">
        <v>10691.3</v>
      </c>
      <c r="D132" s="158">
        <v>10691.3</v>
      </c>
      <c r="E132" s="382">
        <v>1986.4</v>
      </c>
      <c r="F132" s="382">
        <v>3119</v>
      </c>
      <c r="G132" s="382">
        <v>3083.9</v>
      </c>
      <c r="H132" s="382">
        <v>2502</v>
      </c>
    </row>
    <row r="133" spans="1:8" ht="37.5">
      <c r="A133" s="105" t="s">
        <v>373</v>
      </c>
      <c r="B133" s="104"/>
      <c r="C133" s="188">
        <v>1556</v>
      </c>
      <c r="D133" s="158">
        <v>1556</v>
      </c>
      <c r="E133" s="382">
        <v>406.5</v>
      </c>
      <c r="F133" s="382">
        <v>406.5</v>
      </c>
      <c r="G133" s="382">
        <v>371.5</v>
      </c>
      <c r="H133" s="382">
        <v>371.5</v>
      </c>
    </row>
    <row r="134" spans="1:8" ht="37.5">
      <c r="A134" s="105" t="s">
        <v>390</v>
      </c>
      <c r="B134" s="104"/>
      <c r="C134" s="188">
        <v>408</v>
      </c>
      <c r="D134" s="158">
        <v>408</v>
      </c>
      <c r="E134" s="382">
        <v>102</v>
      </c>
      <c r="F134" s="382">
        <v>102</v>
      </c>
      <c r="G134" s="382">
        <v>102</v>
      </c>
      <c r="H134" s="382">
        <v>102</v>
      </c>
    </row>
    <row r="135" spans="1:8">
      <c r="A135" s="105" t="s">
        <v>374</v>
      </c>
      <c r="B135" s="104"/>
      <c r="C135" s="188">
        <v>2831.4</v>
      </c>
      <c r="D135" s="158">
        <v>2831.4</v>
      </c>
      <c r="E135" s="382">
        <v>0</v>
      </c>
      <c r="F135" s="382">
        <v>1132.5999999999999</v>
      </c>
      <c r="G135" s="382">
        <v>1132.5</v>
      </c>
      <c r="H135" s="382">
        <v>566.29999999999995</v>
      </c>
    </row>
    <row r="136" spans="1:8" ht="37.5">
      <c r="A136" s="105" t="s">
        <v>375</v>
      </c>
      <c r="B136" s="104"/>
      <c r="C136" s="188">
        <v>139.19999999999999</v>
      </c>
      <c r="D136" s="158">
        <v>139.19999999999999</v>
      </c>
      <c r="E136" s="382">
        <v>34.799999999999997</v>
      </c>
      <c r="F136" s="382">
        <v>34.799999999999997</v>
      </c>
      <c r="G136" s="382">
        <v>34.799999999999997</v>
      </c>
      <c r="H136" s="382">
        <v>34.799999999999997</v>
      </c>
    </row>
    <row r="137" spans="1:8" ht="37.5">
      <c r="A137" s="105" t="s">
        <v>378</v>
      </c>
      <c r="B137" s="104"/>
      <c r="C137" s="188">
        <v>3556.7</v>
      </c>
      <c r="D137" s="158">
        <v>3556.7</v>
      </c>
      <c r="E137" s="382">
        <v>893.1</v>
      </c>
      <c r="F137" s="382">
        <v>893.1</v>
      </c>
      <c r="G137" s="382">
        <v>893.1</v>
      </c>
      <c r="H137" s="382">
        <v>877.4</v>
      </c>
    </row>
    <row r="138" spans="1:8">
      <c r="A138" s="105" t="s">
        <v>379</v>
      </c>
      <c r="B138" s="104"/>
      <c r="C138" s="188">
        <v>342</v>
      </c>
      <c r="D138" s="158">
        <v>342</v>
      </c>
      <c r="E138" s="382">
        <v>85.5</v>
      </c>
      <c r="F138" s="382">
        <v>85.5</v>
      </c>
      <c r="G138" s="382">
        <v>85.5</v>
      </c>
      <c r="H138" s="382">
        <v>85.5</v>
      </c>
    </row>
    <row r="139" spans="1:8">
      <c r="A139" s="105" t="s">
        <v>381</v>
      </c>
      <c r="B139" s="104"/>
      <c r="C139" s="188">
        <v>269.60000000000002</v>
      </c>
      <c r="D139" s="158">
        <v>269.60000000000002</v>
      </c>
      <c r="E139" s="382">
        <v>67.400000000000006</v>
      </c>
      <c r="F139" s="382">
        <v>67.400000000000006</v>
      </c>
      <c r="G139" s="382">
        <v>67.400000000000006</v>
      </c>
      <c r="H139" s="382">
        <v>67.400000000000006</v>
      </c>
    </row>
    <row r="140" spans="1:8">
      <c r="A140" s="105" t="s">
        <v>380</v>
      </c>
      <c r="B140" s="104"/>
      <c r="C140" s="188">
        <v>1085.2</v>
      </c>
      <c r="D140" s="158">
        <v>1085.2</v>
      </c>
      <c r="E140" s="382">
        <v>271.3</v>
      </c>
      <c r="F140" s="382">
        <v>271.3</v>
      </c>
      <c r="G140" s="382">
        <v>271.3</v>
      </c>
      <c r="H140" s="382">
        <v>271.3</v>
      </c>
    </row>
    <row r="141" spans="1:8">
      <c r="A141" s="105" t="s">
        <v>376</v>
      </c>
      <c r="B141" s="104"/>
      <c r="C141" s="188">
        <v>88.8</v>
      </c>
      <c r="D141" s="158">
        <v>88.8</v>
      </c>
      <c r="E141" s="382">
        <v>22.2</v>
      </c>
      <c r="F141" s="382">
        <v>22.2</v>
      </c>
      <c r="G141" s="382">
        <v>22.2</v>
      </c>
      <c r="H141" s="382">
        <v>22.2</v>
      </c>
    </row>
    <row r="142" spans="1:8" ht="37.5">
      <c r="A142" s="105" t="s">
        <v>377</v>
      </c>
      <c r="B142" s="104"/>
      <c r="C142" s="188">
        <v>5.2</v>
      </c>
      <c r="D142" s="158">
        <v>5.2</v>
      </c>
      <c r="E142" s="382">
        <v>1.3</v>
      </c>
      <c r="F142" s="382">
        <v>1.3</v>
      </c>
      <c r="G142" s="382">
        <v>1.3</v>
      </c>
      <c r="H142" s="382">
        <v>1.3</v>
      </c>
    </row>
    <row r="143" spans="1:8">
      <c r="A143" s="105" t="s">
        <v>382</v>
      </c>
      <c r="B143" s="104"/>
      <c r="C143" s="188">
        <v>408.8</v>
      </c>
      <c r="D143" s="158">
        <v>408.8</v>
      </c>
      <c r="E143" s="382">
        <v>102.2</v>
      </c>
      <c r="F143" s="382">
        <v>102.2</v>
      </c>
      <c r="G143" s="382">
        <v>102.2</v>
      </c>
      <c r="H143" s="382">
        <v>102.2</v>
      </c>
    </row>
    <row r="144" spans="1:8" ht="37.5">
      <c r="A144" s="105" t="s">
        <v>383</v>
      </c>
      <c r="B144" s="104"/>
      <c r="C144" s="188">
        <v>0.4</v>
      </c>
      <c r="D144" s="158">
        <v>0.4</v>
      </c>
      <c r="E144" s="382">
        <v>0.1</v>
      </c>
      <c r="F144" s="382">
        <v>0.1</v>
      </c>
      <c r="G144" s="382">
        <v>0.1</v>
      </c>
      <c r="H144" s="382">
        <v>0.1</v>
      </c>
    </row>
    <row r="145" spans="1:8" ht="56.25" hidden="1" outlineLevel="1">
      <c r="A145" s="228" t="s">
        <v>384</v>
      </c>
      <c r="B145" s="229"/>
      <c r="C145" s="188"/>
      <c r="D145" s="158">
        <v>2792</v>
      </c>
      <c r="E145" s="188" t="e">
        <v>#REF!</v>
      </c>
      <c r="F145" s="188" t="e">
        <v>#REF!</v>
      </c>
      <c r="G145" s="188" t="e">
        <v>#REF!</v>
      </c>
      <c r="H145" s="188" t="e">
        <v>#REF!</v>
      </c>
    </row>
    <row r="146" spans="1:8" collapsed="1">
      <c r="A146" s="153" t="s">
        <v>370</v>
      </c>
      <c r="B146" s="104"/>
      <c r="C146" s="158">
        <v>2792</v>
      </c>
      <c r="D146" s="158">
        <v>2792</v>
      </c>
      <c r="E146" s="158">
        <v>675.6</v>
      </c>
      <c r="F146" s="158">
        <v>535.5</v>
      </c>
      <c r="G146" s="158">
        <v>616.5</v>
      </c>
      <c r="H146" s="158">
        <v>964.4</v>
      </c>
    </row>
    <row r="147" spans="1:8" ht="37.5">
      <c r="A147" s="105" t="s">
        <v>339</v>
      </c>
      <c r="B147" s="121"/>
      <c r="C147" s="210">
        <v>2298.6</v>
      </c>
      <c r="D147" s="158">
        <v>2298.6</v>
      </c>
      <c r="E147" s="237">
        <v>647.70000000000005</v>
      </c>
      <c r="F147" s="237">
        <v>527.20000000000005</v>
      </c>
      <c r="G147" s="237">
        <v>548.79999999999995</v>
      </c>
      <c r="H147" s="237">
        <v>574.9</v>
      </c>
    </row>
    <row r="148" spans="1:8" hidden="1" outlineLevel="1">
      <c r="A148" s="179" t="s">
        <v>415</v>
      </c>
      <c r="B148" s="178"/>
      <c r="C148" s="622">
        <v>0</v>
      </c>
      <c r="D148" s="622" t="e">
        <v>#REF!</v>
      </c>
      <c r="E148" s="623" t="e">
        <v>#REF!</v>
      </c>
      <c r="F148" s="622" t="e">
        <v>#REF!</v>
      </c>
      <c r="G148" s="622" t="e">
        <v>#REF!</v>
      </c>
      <c r="H148" s="622" t="e">
        <v>#REF!</v>
      </c>
    </row>
    <row r="149" spans="1:8" hidden="1" outlineLevel="1">
      <c r="A149" s="179" t="e">
        <f>#REF!</f>
        <v>#REF!</v>
      </c>
      <c r="B149" s="178"/>
      <c r="C149" s="622">
        <v>283.10000000000002</v>
      </c>
      <c r="D149" s="622" t="e">
        <v>#REF!</v>
      </c>
      <c r="E149" s="622" t="e">
        <v>#REF!</v>
      </c>
      <c r="F149" s="622" t="e">
        <v>#REF!</v>
      </c>
      <c r="G149" s="622" t="e">
        <v>#REF!</v>
      </c>
      <c r="H149" s="622" t="e">
        <v>#REF!</v>
      </c>
    </row>
    <row r="150" spans="1:8" hidden="1" outlineLevel="1">
      <c r="A150" s="179" t="e">
        <f>#REF!</f>
        <v>#REF!</v>
      </c>
      <c r="B150" s="178"/>
      <c r="C150" s="622">
        <v>210.3</v>
      </c>
      <c r="D150" s="622" t="e">
        <v>#REF!</v>
      </c>
      <c r="E150" s="622" t="e">
        <v>#REF!</v>
      </c>
      <c r="F150" s="622" t="e">
        <v>#REF!</v>
      </c>
      <c r="G150" s="622" t="e">
        <v>#REF!</v>
      </c>
      <c r="H150" s="622" t="e">
        <v>#REF!</v>
      </c>
    </row>
    <row r="151" spans="1:8" hidden="1" outlineLevel="1">
      <c r="A151" s="326" t="s">
        <v>416</v>
      </c>
      <c r="B151" s="178"/>
      <c r="C151" s="622"/>
      <c r="D151" s="622" t="e">
        <v>#REF!</v>
      </c>
      <c r="E151" s="622" t="e">
        <v>#REF!</v>
      </c>
      <c r="F151" s="622" t="e">
        <v>#REF!</v>
      </c>
      <c r="G151" s="622" t="e">
        <v>#REF!</v>
      </c>
      <c r="H151" s="622" t="e">
        <v>#REF!</v>
      </c>
    </row>
    <row r="152" spans="1:8" hidden="1" outlineLevel="1">
      <c r="A152" s="222" t="e">
        <f>#REF!</f>
        <v>#REF!</v>
      </c>
      <c r="B152" s="223"/>
      <c r="C152" s="622">
        <v>24</v>
      </c>
      <c r="D152" s="622" t="e">
        <v>#REF!</v>
      </c>
      <c r="E152" s="622" t="e">
        <v>#REF!</v>
      </c>
      <c r="F152" s="622" t="e">
        <v>#REF!</v>
      </c>
      <c r="G152" s="622" t="e">
        <v>#REF!</v>
      </c>
      <c r="H152" s="622" t="e">
        <v>#REF!</v>
      </c>
    </row>
    <row r="153" spans="1:8" hidden="1" outlineLevel="1">
      <c r="A153" s="222" t="e">
        <f>#REF!</f>
        <v>#REF!</v>
      </c>
      <c r="B153" s="223"/>
      <c r="C153" s="622">
        <v>6.6</v>
      </c>
      <c r="D153" s="622" t="e">
        <v>#REF!</v>
      </c>
      <c r="E153" s="622" t="e">
        <v>#REF!</v>
      </c>
      <c r="F153" s="622" t="e">
        <v>#REF!</v>
      </c>
      <c r="G153" s="622" t="e">
        <v>#REF!</v>
      </c>
      <c r="H153" s="622" t="e">
        <v>#REF!</v>
      </c>
    </row>
    <row r="154" spans="1:8" hidden="1" outlineLevel="1">
      <c r="A154" s="179" t="s">
        <v>417</v>
      </c>
      <c r="B154" s="178"/>
      <c r="C154" s="622"/>
      <c r="D154" s="398" t="e">
        <v>#REF!</v>
      </c>
      <c r="E154" s="398" t="e">
        <v>#REF!</v>
      </c>
      <c r="F154" s="398" t="e">
        <v>#REF!</v>
      </c>
      <c r="G154" s="398" t="e">
        <v>#REF!</v>
      </c>
      <c r="H154" s="398" t="e">
        <v>#REF!</v>
      </c>
    </row>
    <row r="155" spans="1:8" hidden="1" outlineLevel="1">
      <c r="A155" s="179" t="s">
        <v>418</v>
      </c>
      <c r="B155" s="178"/>
      <c r="C155" s="622"/>
      <c r="D155" s="622" t="e">
        <v>#REF!</v>
      </c>
      <c r="E155" s="622" t="e">
        <v>#REF!</v>
      </c>
      <c r="F155" s="622" t="e">
        <v>#REF!</v>
      </c>
      <c r="G155" s="622" t="e">
        <v>#REF!</v>
      </c>
      <c r="H155" s="622" t="e">
        <v>#REF!</v>
      </c>
    </row>
    <row r="156" spans="1:8" hidden="1" outlineLevel="1">
      <c r="A156" s="179" t="s">
        <v>419</v>
      </c>
      <c r="B156" s="178"/>
      <c r="C156" s="622"/>
      <c r="D156" s="622" t="e">
        <v>#REF!</v>
      </c>
      <c r="E156" s="622" t="e">
        <v>#REF!</v>
      </c>
      <c r="F156" s="622" t="e">
        <v>#REF!</v>
      </c>
      <c r="G156" s="622" t="e">
        <v>#REF!</v>
      </c>
      <c r="H156" s="622" t="e">
        <v>#REF!</v>
      </c>
    </row>
    <row r="157" spans="1:8" hidden="1" outlineLevel="1">
      <c r="A157" s="179" t="s">
        <v>334</v>
      </c>
      <c r="B157" s="178"/>
      <c r="C157" s="622"/>
      <c r="D157" s="622" t="e">
        <v>#REF!</v>
      </c>
      <c r="E157" s="622" t="e">
        <v>#REF!</v>
      </c>
      <c r="F157" s="622" t="e">
        <v>#REF!</v>
      </c>
      <c r="G157" s="622" t="e">
        <v>#REF!</v>
      </c>
      <c r="H157" s="622" t="e">
        <v>#REF!</v>
      </c>
    </row>
    <row r="158" spans="1:8" hidden="1" outlineLevel="1">
      <c r="A158" s="179" t="s">
        <v>420</v>
      </c>
      <c r="B158" s="178"/>
      <c r="C158" s="622"/>
      <c r="D158" s="622" t="e">
        <v>#REF!</v>
      </c>
      <c r="E158" s="622" t="e">
        <v>#REF!</v>
      </c>
      <c r="F158" s="622" t="e">
        <v>#REF!</v>
      </c>
      <c r="G158" s="622" t="e">
        <v>#REF!</v>
      </c>
      <c r="H158" s="622" t="e">
        <v>#REF!</v>
      </c>
    </row>
    <row r="159" spans="1:8" hidden="1" outlineLevel="1">
      <c r="A159" s="179" t="s">
        <v>421</v>
      </c>
      <c r="B159" s="178"/>
      <c r="C159" s="622"/>
      <c r="D159" s="622" t="e">
        <v>#REF!</v>
      </c>
      <c r="E159" s="622" t="e">
        <v>#REF!</v>
      </c>
      <c r="F159" s="622" t="e">
        <v>#REF!</v>
      </c>
      <c r="G159" s="622" t="e">
        <v>#REF!</v>
      </c>
      <c r="H159" s="622" t="e">
        <v>#REF!</v>
      </c>
    </row>
    <row r="160" spans="1:8" hidden="1" outlineLevel="1">
      <c r="A160" s="327" t="s">
        <v>422</v>
      </c>
      <c r="B160" s="178"/>
      <c r="C160" s="622"/>
      <c r="D160" s="622" t="e">
        <v>#REF!</v>
      </c>
      <c r="E160" s="622" t="e">
        <v>#REF!</v>
      </c>
      <c r="F160" s="622" t="e">
        <v>#REF!</v>
      </c>
      <c r="G160" s="622" t="e">
        <v>#REF!</v>
      </c>
      <c r="H160" s="622" t="e">
        <v>#REF!</v>
      </c>
    </row>
    <row r="161" spans="1:8" ht="25.5" hidden="1" outlineLevel="1">
      <c r="A161" s="327" t="s">
        <v>423</v>
      </c>
      <c r="B161" s="178"/>
      <c r="C161" s="622"/>
      <c r="D161" s="622" t="e">
        <v>#REF!</v>
      </c>
      <c r="E161" s="622" t="e">
        <v>#REF!</v>
      </c>
      <c r="F161" s="622" t="e">
        <v>#REF!</v>
      </c>
      <c r="G161" s="622" t="e">
        <v>#REF!</v>
      </c>
      <c r="H161" s="622" t="e">
        <v>#REF!</v>
      </c>
    </row>
    <row r="162" spans="1:8" hidden="1" outlineLevel="1">
      <c r="A162" s="222" t="e">
        <f>#REF!</f>
        <v>#REF!</v>
      </c>
      <c r="B162" s="178"/>
      <c r="C162" s="622">
        <v>35.5</v>
      </c>
      <c r="D162" s="622" t="e">
        <v>#REF!</v>
      </c>
      <c r="E162" s="622" t="e">
        <v>#REF!</v>
      </c>
      <c r="F162" s="622" t="e">
        <v>#REF!</v>
      </c>
      <c r="G162" s="622" t="e">
        <v>#REF!</v>
      </c>
      <c r="H162" s="622" t="e">
        <v>#REF!</v>
      </c>
    </row>
    <row r="163" spans="1:8" hidden="1" outlineLevel="1">
      <c r="A163" s="222" t="e">
        <f>#REF!</f>
        <v>#REF!</v>
      </c>
      <c r="B163" s="178"/>
      <c r="C163" s="622">
        <v>122.4</v>
      </c>
      <c r="D163" s="622" t="e">
        <v>#REF!</v>
      </c>
      <c r="E163" s="622" t="e">
        <v>#REF!</v>
      </c>
      <c r="F163" s="622" t="e">
        <v>#REF!</v>
      </c>
      <c r="G163" s="622" t="e">
        <v>#REF!</v>
      </c>
      <c r="H163" s="622" t="e">
        <v>#REF!</v>
      </c>
    </row>
    <row r="164" spans="1:8" hidden="1" outlineLevel="1">
      <c r="A164" s="219" t="s">
        <v>350</v>
      </c>
      <c r="B164" s="178"/>
      <c r="C164" s="622"/>
      <c r="D164" s="622" t="e">
        <v>#REF!</v>
      </c>
      <c r="E164" s="622" t="e">
        <v>#REF!</v>
      </c>
      <c r="F164" s="622" t="e">
        <v>#REF!</v>
      </c>
      <c r="G164" s="622" t="e">
        <v>#REF!</v>
      </c>
      <c r="H164" s="622" t="e">
        <v>#REF!</v>
      </c>
    </row>
    <row r="165" spans="1:8" hidden="1" outlineLevel="1">
      <c r="A165" s="219" t="s">
        <v>6</v>
      </c>
      <c r="B165" s="178"/>
      <c r="C165" s="622"/>
      <c r="D165" s="622" t="e">
        <v>#REF!</v>
      </c>
      <c r="E165" s="622" t="e">
        <v>#REF!</v>
      </c>
      <c r="F165" s="622" t="e">
        <v>#REF!</v>
      </c>
      <c r="G165" s="622" t="e">
        <v>#REF!</v>
      </c>
      <c r="H165" s="622" t="e">
        <v>#REF!</v>
      </c>
    </row>
    <row r="166" spans="1:8" hidden="1" outlineLevel="1">
      <c r="A166" s="222" t="e">
        <f>#REF!</f>
        <v>#REF!</v>
      </c>
      <c r="B166" s="223"/>
      <c r="C166" s="622">
        <v>44</v>
      </c>
      <c r="D166" s="622" t="e">
        <v>#REF!</v>
      </c>
      <c r="E166" s="622" t="e">
        <v>#REF!</v>
      </c>
      <c r="F166" s="622" t="e">
        <v>#REF!</v>
      </c>
      <c r="G166" s="622" t="e">
        <v>#REF!</v>
      </c>
      <c r="H166" s="622" t="e">
        <v>#REF!</v>
      </c>
    </row>
    <row r="167" spans="1:8" hidden="1" outlineLevel="1">
      <c r="A167" s="179" t="e">
        <f>#REF!</f>
        <v>#REF!</v>
      </c>
      <c r="B167" s="178"/>
      <c r="C167" s="622">
        <v>95.9</v>
      </c>
      <c r="D167" s="622" t="e">
        <v>#REF!</v>
      </c>
      <c r="E167" s="622" t="e">
        <v>#REF!</v>
      </c>
      <c r="F167" s="622" t="e">
        <v>#REF!</v>
      </c>
      <c r="G167" s="622" t="e">
        <v>#REF!</v>
      </c>
      <c r="H167" s="622" t="e">
        <v>#REF!</v>
      </c>
    </row>
    <row r="168" spans="1:8" hidden="1" outlineLevel="1">
      <c r="A168" s="179" t="e">
        <f>#REF!</f>
        <v>#REF!</v>
      </c>
      <c r="B168" s="178"/>
      <c r="C168" s="622">
        <v>455</v>
      </c>
      <c r="D168" s="622" t="e">
        <v>#REF!</v>
      </c>
      <c r="E168" s="622" t="e">
        <v>#REF!</v>
      </c>
      <c r="F168" s="622" t="e">
        <v>#REF!</v>
      </c>
      <c r="G168" s="622" t="e">
        <v>#REF!</v>
      </c>
      <c r="H168" s="622" t="e">
        <v>#REF!</v>
      </c>
    </row>
    <row r="169" spans="1:8" collapsed="1">
      <c r="A169" s="168" t="s">
        <v>303</v>
      </c>
      <c r="B169" s="153"/>
      <c r="C169" s="192">
        <v>0</v>
      </c>
      <c r="D169" s="630">
        <v>0</v>
      </c>
      <c r="E169" s="630">
        <v>0</v>
      </c>
      <c r="F169" s="630">
        <v>0</v>
      </c>
      <c r="G169" s="630">
        <v>0</v>
      </c>
      <c r="H169" s="630">
        <v>0</v>
      </c>
    </row>
    <row r="170" spans="1:8" ht="37.5">
      <c r="A170" s="105" t="s">
        <v>354</v>
      </c>
      <c r="B170" s="121"/>
      <c r="C170" s="210">
        <v>283.10000000000002</v>
      </c>
      <c r="D170" s="210">
        <v>283.10000000000002</v>
      </c>
      <c r="E170" s="247">
        <v>27.9</v>
      </c>
      <c r="F170" s="247">
        <v>8.3000000000000007</v>
      </c>
      <c r="G170" s="210">
        <v>67.7</v>
      </c>
      <c r="H170" s="210">
        <v>179.2</v>
      </c>
    </row>
    <row r="171" spans="1:8">
      <c r="A171" s="105" t="s">
        <v>305</v>
      </c>
      <c r="B171" s="104"/>
      <c r="C171" s="194">
        <v>210.3</v>
      </c>
      <c r="D171" s="631">
        <v>210.3</v>
      </c>
      <c r="E171" s="631">
        <v>0</v>
      </c>
      <c r="F171" s="631">
        <v>0</v>
      </c>
      <c r="G171" s="631">
        <v>0</v>
      </c>
      <c r="H171" s="631">
        <v>210.3</v>
      </c>
    </row>
    <row r="172" spans="1:8" ht="37.5">
      <c r="A172" s="78" t="s">
        <v>274</v>
      </c>
      <c r="B172" s="81">
        <v>1130</v>
      </c>
      <c r="C172" s="135">
        <v>-14860.9</v>
      </c>
      <c r="D172" s="135">
        <v>10139.1</v>
      </c>
      <c r="E172" s="135">
        <v>-6419.2</v>
      </c>
      <c r="F172" s="135">
        <v>-1177.5</v>
      </c>
      <c r="G172" s="135">
        <v>10310.9</v>
      </c>
      <c r="H172" s="135">
        <v>7424.9</v>
      </c>
    </row>
    <row r="173" spans="1:8">
      <c r="A173" s="290" t="s">
        <v>115</v>
      </c>
      <c r="B173" s="8">
        <v>1140</v>
      </c>
      <c r="C173" s="189">
        <v>0</v>
      </c>
      <c r="D173" s="169">
        <v>0</v>
      </c>
      <c r="E173" s="169">
        <v>0</v>
      </c>
      <c r="F173" s="169">
        <v>0</v>
      </c>
      <c r="G173" s="169">
        <v>0</v>
      </c>
      <c r="H173" s="169">
        <v>0</v>
      </c>
    </row>
    <row r="174" spans="1:8">
      <c r="A174" s="290" t="s">
        <v>117</v>
      </c>
      <c r="B174" s="8">
        <v>1150</v>
      </c>
      <c r="C174" s="158">
        <v>3236.5</v>
      </c>
      <c r="D174" s="169">
        <v>3236.5</v>
      </c>
      <c r="E174" s="169">
        <v>0</v>
      </c>
      <c r="F174" s="169">
        <v>1672</v>
      </c>
      <c r="G174" s="169">
        <v>0</v>
      </c>
      <c r="H174" s="169">
        <v>1564.5</v>
      </c>
    </row>
    <row r="175" spans="1:8" ht="24.75" customHeight="1">
      <c r="A175" s="6" t="s">
        <v>467</v>
      </c>
      <c r="B175" s="8"/>
      <c r="C175" s="195">
        <v>3236.5</v>
      </c>
      <c r="D175" s="169">
        <v>3236.5</v>
      </c>
      <c r="E175" s="169">
        <v>0</v>
      </c>
      <c r="F175" s="169">
        <v>1672</v>
      </c>
      <c r="G175" s="169">
        <v>0</v>
      </c>
      <c r="H175" s="169">
        <v>1564.5</v>
      </c>
    </row>
    <row r="176" spans="1:8" hidden="1" outlineLevel="1">
      <c r="A176" s="224" t="s">
        <v>424</v>
      </c>
      <c r="B176" s="225"/>
      <c r="C176" s="622">
        <v>5580.2</v>
      </c>
      <c r="D176" s="169">
        <v>0</v>
      </c>
      <c r="E176" s="169">
        <v>0</v>
      </c>
      <c r="F176" s="169">
        <v>0</v>
      </c>
      <c r="G176" s="169">
        <v>0</v>
      </c>
      <c r="H176" s="169">
        <v>0</v>
      </c>
    </row>
    <row r="177" spans="1:8" hidden="1" outlineLevel="1">
      <c r="A177" s="224" t="s">
        <v>436</v>
      </c>
      <c r="B177" s="225"/>
      <c r="C177" s="622"/>
      <c r="D177" s="169">
        <v>476.4</v>
      </c>
      <c r="E177" s="169">
        <v>117.3</v>
      </c>
      <c r="F177" s="169">
        <v>118.7</v>
      </c>
      <c r="G177" s="169">
        <v>121.7</v>
      </c>
      <c r="H177" s="169">
        <v>118.7</v>
      </c>
    </row>
    <row r="178" spans="1:8" collapsed="1">
      <c r="A178" s="6" t="s">
        <v>12</v>
      </c>
      <c r="B178" s="8"/>
      <c r="C178" s="195"/>
      <c r="D178" s="169">
        <v>0</v>
      </c>
      <c r="E178" s="169">
        <v>0</v>
      </c>
      <c r="F178" s="169">
        <v>0</v>
      </c>
      <c r="G178" s="169">
        <v>0</v>
      </c>
      <c r="H178" s="169">
        <v>0</v>
      </c>
    </row>
    <row r="179" spans="1:8">
      <c r="A179" s="290" t="s">
        <v>191</v>
      </c>
      <c r="B179" s="8">
        <v>1160</v>
      </c>
      <c r="C179" s="189">
        <v>476.4</v>
      </c>
      <c r="D179" s="189">
        <v>476.4</v>
      </c>
      <c r="E179" s="189">
        <v>117.3</v>
      </c>
      <c r="F179" s="189">
        <v>118.7</v>
      </c>
      <c r="G179" s="189">
        <v>121.7</v>
      </c>
      <c r="H179" s="189">
        <v>118.7</v>
      </c>
    </row>
    <row r="180" spans="1:8">
      <c r="A180" s="6" t="s">
        <v>308</v>
      </c>
      <c r="B180" s="7"/>
      <c r="C180" s="159">
        <v>476.4</v>
      </c>
      <c r="D180" s="158">
        <v>476.4</v>
      </c>
      <c r="E180" s="158">
        <v>117.3</v>
      </c>
      <c r="F180" s="158">
        <v>118.7</v>
      </c>
      <c r="G180" s="158">
        <v>121.7</v>
      </c>
      <c r="H180" s="158">
        <v>118.7</v>
      </c>
    </row>
    <row r="181" spans="1:8">
      <c r="A181" s="6" t="s">
        <v>306</v>
      </c>
      <c r="B181" s="7"/>
      <c r="C181" s="159">
        <v>0</v>
      </c>
      <c r="D181" s="158">
        <v>0</v>
      </c>
      <c r="E181" s="158">
        <v>0</v>
      </c>
      <c r="F181" s="158">
        <v>0</v>
      </c>
      <c r="G181" s="158">
        <v>0</v>
      </c>
      <c r="H181" s="158">
        <v>0</v>
      </c>
    </row>
    <row r="182" spans="1:8">
      <c r="A182" s="290" t="s">
        <v>192</v>
      </c>
      <c r="B182" s="8">
        <v>1170</v>
      </c>
      <c r="C182" s="189">
        <v>14</v>
      </c>
      <c r="D182" s="189">
        <v>14</v>
      </c>
      <c r="E182" s="189">
        <v>3.5</v>
      </c>
      <c r="F182" s="189">
        <v>3.5</v>
      </c>
      <c r="G182" s="189">
        <v>3.5</v>
      </c>
      <c r="H182" s="189">
        <v>3.5</v>
      </c>
    </row>
    <row r="183" spans="1:8">
      <c r="A183" s="6" t="s">
        <v>437</v>
      </c>
      <c r="B183" s="7"/>
      <c r="C183" s="158">
        <v>14</v>
      </c>
      <c r="D183" s="159">
        <v>14</v>
      </c>
      <c r="E183" s="159">
        <v>3.5</v>
      </c>
      <c r="F183" s="159">
        <v>3.5</v>
      </c>
      <c r="G183" s="159">
        <v>3.5</v>
      </c>
      <c r="H183" s="159">
        <v>3.5</v>
      </c>
    </row>
    <row r="184" spans="1:8">
      <c r="A184" s="6" t="s">
        <v>315</v>
      </c>
      <c r="B184" s="7"/>
      <c r="C184" s="158">
        <v>0</v>
      </c>
      <c r="D184" s="158">
        <v>0</v>
      </c>
      <c r="E184" s="158">
        <v>0</v>
      </c>
      <c r="F184" s="158">
        <v>0</v>
      </c>
      <c r="G184" s="158">
        <v>0</v>
      </c>
      <c r="H184" s="158">
        <v>0</v>
      </c>
    </row>
    <row r="185" spans="1:8" ht="25.5" hidden="1" outlineLevel="1">
      <c r="A185" s="215" t="str">
        <f>'5. Інша інформ'!A67</f>
        <v>Позика (субкредит) МБРР на реалізацію проекту "Модернізація водопровідних та каналізаційних насосних станцій"</v>
      </c>
      <c r="B185" s="214"/>
      <c r="C185" s="632">
        <v>53.5</v>
      </c>
      <c r="D185" s="196" t="e">
        <v>#REF!</v>
      </c>
      <c r="E185" s="196" t="e">
        <v>#REF!</v>
      </c>
      <c r="F185" s="196" t="e">
        <v>#REF!</v>
      </c>
      <c r="G185" s="196" t="e">
        <v>#REF!</v>
      </c>
      <c r="H185" s="196" t="e">
        <v>#REF!</v>
      </c>
    </row>
    <row r="186" spans="1:8" ht="51" hidden="1" outlineLevel="1">
      <c r="A186" s="215" t="str">
        <f>'5. Інша інформ'!A68</f>
        <v>Позика (субкредит) МБРР на реалізацію проекту "Реконструкція мереж водовідведення, впровадження автоматизованої системи управління та будівництво очисних споруд промивних вод на Дніпровській водоочисній станції"</v>
      </c>
      <c r="B186" s="214"/>
      <c r="C186" s="632">
        <v>27.9</v>
      </c>
      <c r="D186" s="196" t="e">
        <v>#REF!</v>
      </c>
      <c r="E186" s="196" t="e">
        <v>#REF!</v>
      </c>
      <c r="F186" s="196" t="e">
        <v>#REF!</v>
      </c>
      <c r="G186" s="196" t="e">
        <v>#REF!</v>
      </c>
      <c r="H186" s="196" t="e">
        <v>#REF!</v>
      </c>
    </row>
    <row r="187" spans="1:8" collapsed="1">
      <c r="A187" s="198" t="s">
        <v>447</v>
      </c>
      <c r="B187" s="7"/>
      <c r="C187" s="158">
        <v>0</v>
      </c>
      <c r="D187" s="158">
        <v>0</v>
      </c>
      <c r="E187" s="158">
        <v>0</v>
      </c>
      <c r="F187" s="158">
        <v>0</v>
      </c>
      <c r="G187" s="158">
        <v>0</v>
      </c>
      <c r="H187" s="158">
        <v>0</v>
      </c>
    </row>
    <row r="188" spans="1:8">
      <c r="A188" s="6" t="s">
        <v>311</v>
      </c>
      <c r="B188" s="7"/>
      <c r="C188" s="158">
        <v>0</v>
      </c>
      <c r="D188" s="158">
        <v>0</v>
      </c>
      <c r="E188" s="158">
        <v>0</v>
      </c>
      <c r="F188" s="158">
        <v>0</v>
      </c>
      <c r="G188" s="158">
        <v>0</v>
      </c>
      <c r="H188" s="158">
        <v>5.6</v>
      </c>
    </row>
    <row r="189" spans="1:8" ht="37.5">
      <c r="A189" s="78" t="s">
        <v>275</v>
      </c>
      <c r="B189" s="79">
        <v>1200</v>
      </c>
      <c r="C189" s="135">
        <v>-17635</v>
      </c>
      <c r="D189" s="135">
        <v>7365</v>
      </c>
      <c r="E189" s="135">
        <v>-6305.4</v>
      </c>
      <c r="F189" s="135">
        <v>-2734.3</v>
      </c>
      <c r="G189" s="135">
        <v>10429.1</v>
      </c>
      <c r="H189" s="135">
        <v>5975.6</v>
      </c>
    </row>
    <row r="190" spans="1:8">
      <c r="A190" s="6" t="s">
        <v>135</v>
      </c>
      <c r="B190" s="7">
        <v>1210</v>
      </c>
      <c r="C190" s="158">
        <v>0</v>
      </c>
      <c r="D190" s="158">
        <v>2952.8</v>
      </c>
      <c r="E190" s="158">
        <v>0</v>
      </c>
      <c r="F190" s="158">
        <v>0</v>
      </c>
      <c r="G190" s="158">
        <v>1877.2</v>
      </c>
      <c r="H190" s="158">
        <v>1075.5999999999999</v>
      </c>
    </row>
    <row r="191" spans="1:8" ht="37.5">
      <c r="A191" s="6" t="s">
        <v>136</v>
      </c>
      <c r="B191" s="7">
        <v>1220</v>
      </c>
      <c r="C191" s="158">
        <v>-17635</v>
      </c>
      <c r="D191" s="158">
        <v>4412.2</v>
      </c>
      <c r="E191" s="158">
        <v>-6305.4</v>
      </c>
      <c r="F191" s="158">
        <v>-2734.3</v>
      </c>
      <c r="G191" s="158">
        <v>8551.9</v>
      </c>
      <c r="H191" s="158">
        <v>4900</v>
      </c>
    </row>
    <row r="192" spans="1:8">
      <c r="A192" s="78" t="s">
        <v>277</v>
      </c>
      <c r="B192" s="79">
        <v>1230</v>
      </c>
      <c r="C192" s="135">
        <v>-17635</v>
      </c>
      <c r="D192" s="135">
        <v>4412.2</v>
      </c>
      <c r="E192" s="135">
        <v>-6305.4</v>
      </c>
      <c r="F192" s="135">
        <v>-2734.3</v>
      </c>
      <c r="G192" s="135">
        <v>8551.9</v>
      </c>
      <c r="H192" s="135">
        <v>4900</v>
      </c>
    </row>
    <row r="193" spans="1:8" ht="12.75">
      <c r="A193" s="113"/>
      <c r="B193" s="113"/>
      <c r="C193" s="331"/>
      <c r="D193" s="331"/>
      <c r="E193" s="331"/>
      <c r="F193" s="331"/>
      <c r="G193" s="331"/>
      <c r="H193" s="331"/>
    </row>
    <row r="194" spans="1:8">
      <c r="A194" s="6" t="s">
        <v>35</v>
      </c>
      <c r="B194" s="7">
        <v>1240</v>
      </c>
      <c r="C194" s="158">
        <v>247105.2</v>
      </c>
      <c r="D194" s="158">
        <v>272105.2</v>
      </c>
      <c r="E194" s="158">
        <v>59931.7</v>
      </c>
      <c r="F194" s="158">
        <v>62840.9</v>
      </c>
      <c r="G194" s="158">
        <v>75032.899999999994</v>
      </c>
      <c r="H194" s="158">
        <v>74299.7</v>
      </c>
    </row>
    <row r="195" spans="1:8">
      <c r="A195" s="6" t="s">
        <v>121</v>
      </c>
      <c r="B195" s="7">
        <v>1250</v>
      </c>
      <c r="C195" s="158">
        <v>264740.2</v>
      </c>
      <c r="D195" s="158">
        <v>267693</v>
      </c>
      <c r="E195" s="158">
        <v>66237.100000000006</v>
      </c>
      <c r="F195" s="158">
        <v>65575.199999999997</v>
      </c>
      <c r="G195" s="158">
        <v>66481</v>
      </c>
      <c r="H195" s="158">
        <v>69399.7</v>
      </c>
    </row>
    <row r="196" spans="1:8" ht="12.75">
      <c r="A196" s="113"/>
      <c r="B196" s="113"/>
      <c r="C196" s="113"/>
      <c r="D196" s="331"/>
      <c r="E196" s="331"/>
      <c r="F196" s="331"/>
      <c r="G196" s="331"/>
      <c r="H196" s="331"/>
    </row>
    <row r="197" spans="1:8">
      <c r="A197" s="6" t="s">
        <v>227</v>
      </c>
      <c r="B197" s="58">
        <v>1260</v>
      </c>
      <c r="C197" s="159">
        <v>137740.70000000001</v>
      </c>
      <c r="D197" s="159">
        <v>137740.70000000001</v>
      </c>
      <c r="E197" s="159">
        <v>36098.199999999997</v>
      </c>
      <c r="F197" s="159">
        <v>33980.5</v>
      </c>
      <c r="G197" s="159">
        <v>33046.699999999997</v>
      </c>
      <c r="H197" s="159">
        <v>34615.300000000003</v>
      </c>
    </row>
    <row r="198" spans="1:8">
      <c r="A198" s="6" t="s">
        <v>225</v>
      </c>
      <c r="B198" s="58">
        <v>1261</v>
      </c>
      <c r="C198" s="159">
        <v>104005</v>
      </c>
      <c r="D198" s="159">
        <v>104005</v>
      </c>
      <c r="E198" s="159">
        <v>26617.3</v>
      </c>
      <c r="F198" s="159">
        <v>26009.1</v>
      </c>
      <c r="G198" s="159">
        <v>25369.1</v>
      </c>
      <c r="H198" s="159">
        <v>26009.5</v>
      </c>
    </row>
    <row r="199" spans="1:8">
      <c r="A199" s="6" t="s">
        <v>40</v>
      </c>
      <c r="B199" s="58">
        <v>1262</v>
      </c>
      <c r="C199" s="159">
        <v>33735.699999999997</v>
      </c>
      <c r="D199" s="159">
        <v>33735.699999999997</v>
      </c>
      <c r="E199" s="159">
        <v>9480.9</v>
      </c>
      <c r="F199" s="159">
        <v>7971.4</v>
      </c>
      <c r="G199" s="159">
        <v>7677.6</v>
      </c>
      <c r="H199" s="159">
        <v>8605.7999999999993</v>
      </c>
    </row>
    <row r="200" spans="1:8">
      <c r="A200" s="6" t="s">
        <v>31</v>
      </c>
      <c r="B200" s="58">
        <v>1270</v>
      </c>
      <c r="C200" s="159">
        <v>74830.899999999994</v>
      </c>
      <c r="D200" s="158">
        <v>74830.899999999994</v>
      </c>
      <c r="E200" s="158">
        <v>18329.099999999999</v>
      </c>
      <c r="F200" s="158">
        <v>17892.2</v>
      </c>
      <c r="G200" s="158">
        <v>19160.099999999999</v>
      </c>
      <c r="H200" s="158">
        <v>19449.5</v>
      </c>
    </row>
    <row r="201" spans="1:8">
      <c r="A201" s="6" t="s">
        <v>32</v>
      </c>
      <c r="B201" s="58">
        <v>1280</v>
      </c>
      <c r="C201" s="159">
        <v>16462.8</v>
      </c>
      <c r="D201" s="158">
        <v>16462.8</v>
      </c>
      <c r="E201" s="158">
        <v>4032.4</v>
      </c>
      <c r="F201" s="158">
        <v>3936.2</v>
      </c>
      <c r="G201" s="158">
        <v>4215.3</v>
      </c>
      <c r="H201" s="158">
        <v>4278.8999999999996</v>
      </c>
    </row>
    <row r="202" spans="1:8">
      <c r="A202" s="6" t="s">
        <v>33</v>
      </c>
      <c r="B202" s="58">
        <v>1290</v>
      </c>
      <c r="C202" s="159">
        <v>17242.8</v>
      </c>
      <c r="D202" s="158">
        <v>17242.8</v>
      </c>
      <c r="E202" s="158">
        <v>4212.8</v>
      </c>
      <c r="F202" s="158">
        <v>4363.3999999999996</v>
      </c>
      <c r="G202" s="158">
        <v>4341.6000000000004</v>
      </c>
      <c r="H202" s="158">
        <v>4325</v>
      </c>
    </row>
    <row r="203" spans="1:8">
      <c r="A203" s="6" t="s">
        <v>41</v>
      </c>
      <c r="B203" s="58">
        <v>1300</v>
      </c>
      <c r="C203" s="159">
        <v>15212.5</v>
      </c>
      <c r="D203" s="158">
        <v>15212.5</v>
      </c>
      <c r="E203" s="159">
        <v>3561.1</v>
      </c>
      <c r="F203" s="159">
        <v>3727.4</v>
      </c>
      <c r="G203" s="159">
        <v>3836.6</v>
      </c>
      <c r="H203" s="159">
        <v>4087.4</v>
      </c>
    </row>
    <row r="204" spans="1:8">
      <c r="A204" s="290" t="s">
        <v>70</v>
      </c>
      <c r="B204" s="57">
        <v>1310</v>
      </c>
      <c r="C204" s="92">
        <v>261487.7</v>
      </c>
      <c r="D204" s="158">
        <v>261489.7</v>
      </c>
      <c r="E204" s="189">
        <v>66233.600000000006</v>
      </c>
      <c r="F204" s="189">
        <v>63899.7</v>
      </c>
      <c r="G204" s="189">
        <v>64600.3</v>
      </c>
      <c r="H204" s="189">
        <v>66756.100000000006</v>
      </c>
    </row>
    <row r="205" spans="1:8">
      <c r="A205" s="45"/>
      <c r="B205" s="49"/>
      <c r="C205" s="120"/>
      <c r="D205" s="120"/>
      <c r="E205" s="120"/>
      <c r="F205" s="120"/>
      <c r="G205" s="120"/>
      <c r="H205" s="120"/>
    </row>
    <row r="206" spans="1:8">
      <c r="A206" s="45"/>
      <c r="B206" s="49"/>
      <c r="C206" s="50"/>
      <c r="D206" s="50"/>
      <c r="E206" s="50"/>
      <c r="F206" s="50"/>
      <c r="G206" s="50"/>
      <c r="H206" s="50"/>
    </row>
    <row r="207" spans="1:8">
      <c r="A207" s="26"/>
      <c r="C207" s="285"/>
      <c r="D207" s="285"/>
      <c r="E207" s="285"/>
      <c r="F207" s="285"/>
      <c r="G207" s="285"/>
      <c r="H207" s="285"/>
    </row>
    <row r="208" spans="1:8">
      <c r="A208" s="45" t="s">
        <v>329</v>
      </c>
      <c r="B208" s="1"/>
      <c r="C208" s="113"/>
      <c r="D208" s="113"/>
      <c r="E208" s="332" t="s">
        <v>468</v>
      </c>
      <c r="F208" s="333"/>
      <c r="G208" s="113"/>
      <c r="H208" s="113"/>
    </row>
    <row r="209" spans="1:8">
      <c r="A209" s="291" t="s">
        <v>205</v>
      </c>
      <c r="B209" s="296"/>
      <c r="C209" s="113"/>
      <c r="D209" s="113"/>
      <c r="E209" s="113" t="s">
        <v>469</v>
      </c>
      <c r="F209" s="113"/>
      <c r="G209" s="113"/>
      <c r="H209" s="113"/>
    </row>
    <row r="210" spans="1:8">
      <c r="A210" s="26"/>
      <c r="C210" s="285"/>
      <c r="D210" s="285"/>
      <c r="E210" s="285"/>
      <c r="F210" s="285"/>
      <c r="G210" s="285"/>
      <c r="H210" s="285"/>
    </row>
    <row r="211" spans="1:8">
      <c r="A211" s="26"/>
      <c r="C211" s="285"/>
      <c r="D211" s="285"/>
      <c r="E211" s="285"/>
      <c r="F211" s="285"/>
      <c r="G211" s="285"/>
      <c r="H211" s="285"/>
    </row>
    <row r="212" spans="1:8">
      <c r="A212" s="26"/>
      <c r="C212" s="285"/>
      <c r="D212" s="285"/>
      <c r="E212" s="285"/>
      <c r="F212" s="285"/>
      <c r="G212" s="285"/>
      <c r="H212" s="285"/>
    </row>
    <row r="213" spans="1:8">
      <c r="A213" s="26"/>
      <c r="C213" s="285"/>
      <c r="D213" s="285"/>
      <c r="E213" s="285"/>
      <c r="F213" s="285"/>
      <c r="G213" s="285"/>
      <c r="H213" s="285"/>
    </row>
    <row r="214" spans="1:8">
      <c r="A214" s="26"/>
      <c r="C214" s="285"/>
      <c r="D214" s="285"/>
      <c r="E214" s="285"/>
      <c r="F214" s="285"/>
      <c r="G214" s="285"/>
      <c r="H214" s="285"/>
    </row>
    <row r="215" spans="1:8">
      <c r="A215" s="26"/>
      <c r="C215" s="285"/>
      <c r="D215" s="285"/>
      <c r="E215" s="285"/>
      <c r="F215" s="285"/>
      <c r="G215" s="285"/>
      <c r="H215" s="285"/>
    </row>
    <row r="216" spans="1:8">
      <c r="A216" s="26"/>
      <c r="C216" s="285"/>
      <c r="D216" s="285"/>
      <c r="E216" s="285"/>
      <c r="F216" s="285"/>
      <c r="G216" s="285"/>
      <c r="H216" s="285"/>
    </row>
    <row r="217" spans="1:8">
      <c r="A217" s="26"/>
      <c r="C217" s="285"/>
      <c r="D217" s="285"/>
      <c r="E217" s="285"/>
      <c r="F217" s="285"/>
      <c r="G217" s="285"/>
      <c r="H217" s="285"/>
    </row>
    <row r="218" spans="1:8">
      <c r="A218" s="26"/>
      <c r="C218" s="285"/>
      <c r="D218" s="285"/>
      <c r="E218" s="285"/>
      <c r="F218" s="285"/>
      <c r="G218" s="285"/>
      <c r="H218" s="285"/>
    </row>
    <row r="219" spans="1:8">
      <c r="A219" s="26"/>
      <c r="C219" s="285"/>
      <c r="D219" s="285"/>
      <c r="E219" s="285"/>
      <c r="F219" s="285"/>
      <c r="G219" s="285"/>
      <c r="H219" s="285"/>
    </row>
    <row r="220" spans="1:8">
      <c r="A220" s="26"/>
      <c r="C220" s="285"/>
      <c r="D220" s="285"/>
      <c r="E220" s="285"/>
      <c r="F220" s="285"/>
      <c r="G220" s="285"/>
      <c r="H220" s="285"/>
    </row>
    <row r="221" spans="1:8">
      <c r="A221" s="26"/>
      <c r="C221" s="285"/>
      <c r="D221" s="285"/>
      <c r="E221" s="285"/>
      <c r="F221" s="285"/>
      <c r="G221" s="285"/>
      <c r="H221" s="285"/>
    </row>
    <row r="222" spans="1:8">
      <c r="A222" s="26"/>
      <c r="C222" s="285"/>
      <c r="D222" s="285"/>
      <c r="E222" s="285"/>
      <c r="F222" s="285"/>
      <c r="G222" s="285"/>
      <c r="H222" s="285"/>
    </row>
    <row r="223" spans="1:8">
      <c r="A223" s="26"/>
      <c r="C223" s="285"/>
      <c r="D223" s="285"/>
      <c r="E223" s="285"/>
      <c r="F223" s="285"/>
      <c r="G223" s="285"/>
      <c r="H223" s="285"/>
    </row>
    <row r="224" spans="1:8">
      <c r="A224" s="26"/>
      <c r="C224" s="285"/>
      <c r="D224" s="285"/>
      <c r="E224" s="285"/>
      <c r="F224" s="285"/>
      <c r="G224" s="285"/>
      <c r="H224" s="285"/>
    </row>
    <row r="225" spans="1:8">
      <c r="A225" s="26"/>
      <c r="C225" s="285"/>
      <c r="D225" s="285"/>
      <c r="E225" s="285"/>
      <c r="F225" s="285"/>
      <c r="G225" s="285"/>
      <c r="H225" s="285"/>
    </row>
    <row r="226" spans="1:8">
      <c r="A226" s="26"/>
      <c r="C226" s="285"/>
      <c r="D226" s="285"/>
      <c r="E226" s="285"/>
      <c r="F226" s="285"/>
      <c r="G226" s="285"/>
      <c r="H226" s="285"/>
    </row>
    <row r="227" spans="1:8">
      <c r="A227" s="26"/>
      <c r="C227" s="285"/>
      <c r="D227" s="285"/>
      <c r="E227" s="285"/>
      <c r="F227" s="285"/>
      <c r="G227" s="285"/>
      <c r="H227" s="285"/>
    </row>
    <row r="228" spans="1:8">
      <c r="A228" s="26"/>
      <c r="C228" s="285"/>
      <c r="D228" s="285"/>
      <c r="E228" s="285"/>
      <c r="F228" s="285"/>
      <c r="G228" s="285"/>
      <c r="H228" s="285"/>
    </row>
    <row r="229" spans="1:8">
      <c r="A229" s="26"/>
      <c r="C229" s="285"/>
      <c r="D229" s="285"/>
      <c r="E229" s="285"/>
      <c r="F229" s="285"/>
      <c r="G229" s="285"/>
      <c r="H229" s="285"/>
    </row>
    <row r="230" spans="1:8">
      <c r="A230" s="26"/>
      <c r="C230" s="285"/>
      <c r="D230" s="285"/>
      <c r="E230" s="285"/>
      <c r="F230" s="285"/>
      <c r="G230" s="285"/>
      <c r="H230" s="285"/>
    </row>
    <row r="231" spans="1:8">
      <c r="A231" s="26"/>
      <c r="C231" s="285"/>
      <c r="D231" s="285"/>
      <c r="E231" s="285"/>
      <c r="F231" s="285"/>
      <c r="G231" s="285"/>
      <c r="H231" s="285"/>
    </row>
    <row r="232" spans="1:8">
      <c r="A232" s="26"/>
      <c r="C232" s="285"/>
      <c r="D232" s="285"/>
      <c r="E232" s="285"/>
      <c r="F232" s="285"/>
      <c r="G232" s="285"/>
      <c r="H232" s="285"/>
    </row>
    <row r="233" spans="1:8">
      <c r="A233" s="26"/>
      <c r="C233" s="285"/>
      <c r="D233" s="285"/>
      <c r="E233" s="285"/>
      <c r="F233" s="285"/>
      <c r="G233" s="285"/>
      <c r="H233" s="285"/>
    </row>
    <row r="234" spans="1:8">
      <c r="A234" s="26"/>
      <c r="C234" s="285"/>
      <c r="D234" s="285"/>
      <c r="E234" s="285"/>
      <c r="F234" s="285"/>
      <c r="G234" s="285"/>
      <c r="H234" s="285"/>
    </row>
    <row r="235" spans="1:8">
      <c r="A235" s="26"/>
      <c r="C235" s="285"/>
      <c r="D235" s="285"/>
      <c r="E235" s="285"/>
      <c r="F235" s="285"/>
      <c r="G235" s="285"/>
      <c r="H235" s="285"/>
    </row>
    <row r="236" spans="1:8">
      <c r="A236" s="26"/>
      <c r="C236" s="285"/>
      <c r="D236" s="285"/>
      <c r="E236" s="285"/>
      <c r="F236" s="285"/>
      <c r="G236" s="285"/>
      <c r="H236" s="285"/>
    </row>
    <row r="237" spans="1:8">
      <c r="A237" s="26"/>
      <c r="C237" s="285"/>
      <c r="D237" s="285"/>
      <c r="E237" s="285"/>
      <c r="F237" s="285"/>
      <c r="G237" s="285"/>
      <c r="H237" s="285"/>
    </row>
    <row r="238" spans="1:8">
      <c r="A238" s="26"/>
      <c r="C238" s="285"/>
      <c r="D238" s="285"/>
      <c r="E238" s="285"/>
      <c r="F238" s="285"/>
      <c r="G238" s="285"/>
      <c r="H238" s="285"/>
    </row>
    <row r="239" spans="1:8">
      <c r="A239" s="26"/>
      <c r="C239" s="285"/>
      <c r="D239" s="285"/>
      <c r="E239" s="285"/>
      <c r="F239" s="285"/>
      <c r="G239" s="285"/>
      <c r="H239" s="285"/>
    </row>
    <row r="240" spans="1:8">
      <c r="A240" s="26"/>
      <c r="C240" s="285"/>
      <c r="D240" s="285"/>
      <c r="E240" s="285"/>
      <c r="F240" s="285"/>
      <c r="G240" s="285"/>
      <c r="H240" s="285"/>
    </row>
    <row r="241" spans="1:8">
      <c r="A241" s="26"/>
      <c r="C241" s="285"/>
      <c r="D241" s="285"/>
      <c r="E241" s="285"/>
      <c r="F241" s="285"/>
      <c r="G241" s="285"/>
      <c r="H241" s="285"/>
    </row>
    <row r="242" spans="1:8">
      <c r="A242" s="26"/>
      <c r="C242" s="285"/>
      <c r="D242" s="285"/>
      <c r="E242" s="285"/>
      <c r="F242" s="285"/>
      <c r="G242" s="285"/>
      <c r="H242" s="285"/>
    </row>
    <row r="243" spans="1:8">
      <c r="A243" s="26"/>
      <c r="C243" s="285"/>
      <c r="D243" s="285"/>
      <c r="E243" s="285"/>
      <c r="F243" s="285"/>
      <c r="G243" s="285"/>
      <c r="H243" s="285"/>
    </row>
    <row r="244" spans="1:8">
      <c r="A244" s="26"/>
      <c r="C244" s="285"/>
      <c r="D244" s="285"/>
      <c r="E244" s="285"/>
      <c r="F244" s="285"/>
      <c r="G244" s="285"/>
      <c r="H244" s="285"/>
    </row>
    <row r="245" spans="1:8">
      <c r="A245" s="26"/>
      <c r="C245" s="285"/>
      <c r="D245" s="285"/>
      <c r="E245" s="285"/>
      <c r="F245" s="285"/>
      <c r="G245" s="285"/>
      <c r="H245" s="285"/>
    </row>
    <row r="246" spans="1:8">
      <c r="A246" s="26"/>
      <c r="C246" s="285"/>
      <c r="D246" s="285"/>
      <c r="E246" s="285"/>
      <c r="F246" s="285"/>
      <c r="G246" s="285"/>
      <c r="H246" s="285"/>
    </row>
    <row r="247" spans="1:8">
      <c r="A247" s="26"/>
      <c r="C247" s="285"/>
      <c r="D247" s="285"/>
      <c r="E247" s="285"/>
      <c r="F247" s="285"/>
      <c r="G247" s="285"/>
      <c r="H247" s="285"/>
    </row>
    <row r="248" spans="1:8">
      <c r="A248" s="26"/>
      <c r="C248" s="285"/>
      <c r="D248" s="285"/>
      <c r="E248" s="285"/>
      <c r="F248" s="285"/>
      <c r="G248" s="285"/>
      <c r="H248" s="285"/>
    </row>
    <row r="249" spans="1:8">
      <c r="A249" s="26"/>
      <c r="C249" s="285"/>
      <c r="D249" s="285"/>
      <c r="E249" s="285"/>
      <c r="F249" s="285"/>
      <c r="G249" s="285"/>
      <c r="H249" s="285"/>
    </row>
    <row r="250" spans="1:8">
      <c r="A250" s="26"/>
      <c r="C250" s="285"/>
      <c r="D250" s="285"/>
      <c r="E250" s="285"/>
      <c r="F250" s="285"/>
      <c r="G250" s="285"/>
      <c r="H250" s="285"/>
    </row>
    <row r="251" spans="1:8">
      <c r="A251" s="26"/>
      <c r="C251" s="285"/>
      <c r="D251" s="285"/>
      <c r="E251" s="285"/>
      <c r="F251" s="285"/>
      <c r="G251" s="285"/>
      <c r="H251" s="285"/>
    </row>
    <row r="252" spans="1:8">
      <c r="A252" s="26"/>
      <c r="C252" s="285"/>
      <c r="D252" s="285"/>
      <c r="E252" s="285"/>
      <c r="F252" s="285"/>
      <c r="G252" s="285"/>
      <c r="H252" s="285"/>
    </row>
    <row r="253" spans="1:8">
      <c r="A253" s="26"/>
      <c r="C253" s="285"/>
      <c r="D253" s="285"/>
      <c r="E253" s="285"/>
      <c r="F253" s="285"/>
      <c r="G253" s="285"/>
      <c r="H253" s="285"/>
    </row>
    <row r="254" spans="1:8">
      <c r="A254" s="40"/>
    </row>
    <row r="255" spans="1:8">
      <c r="A255" s="40"/>
    </row>
    <row r="256" spans="1:8">
      <c r="A256" s="40"/>
    </row>
    <row r="257" spans="1:8">
      <c r="A257" s="40"/>
    </row>
    <row r="258" spans="1:8">
      <c r="A258" s="40"/>
    </row>
    <row r="259" spans="1:8">
      <c r="A259" s="40"/>
    </row>
    <row r="260" spans="1:8">
      <c r="A260" s="40"/>
    </row>
    <row r="261" spans="1:8">
      <c r="A261" s="40"/>
    </row>
    <row r="262" spans="1:8">
      <c r="A262" s="40"/>
    </row>
    <row r="263" spans="1:8">
      <c r="A263" s="40"/>
    </row>
    <row r="264" spans="1:8">
      <c r="A264" s="40"/>
    </row>
    <row r="265" spans="1:8">
      <c r="A265" s="40"/>
      <c r="B265" s="296"/>
      <c r="C265" s="296"/>
      <c r="D265" s="296"/>
      <c r="E265" s="296"/>
      <c r="F265" s="296"/>
      <c r="G265" s="296"/>
      <c r="H265" s="296"/>
    </row>
    <row r="266" spans="1:8">
      <c r="A266" s="40"/>
      <c r="B266" s="296"/>
      <c r="C266" s="296"/>
      <c r="D266" s="296"/>
      <c r="E266" s="296"/>
      <c r="F266" s="296"/>
      <c r="G266" s="296"/>
      <c r="H266" s="296"/>
    </row>
    <row r="267" spans="1:8">
      <c r="A267" s="40"/>
      <c r="B267" s="296"/>
      <c r="C267" s="296"/>
      <c r="D267" s="296"/>
      <c r="E267" s="296"/>
      <c r="F267" s="296"/>
      <c r="G267" s="296"/>
      <c r="H267" s="296"/>
    </row>
    <row r="268" spans="1:8">
      <c r="A268" s="40"/>
      <c r="B268" s="296"/>
      <c r="C268" s="296"/>
      <c r="D268" s="296"/>
      <c r="E268" s="296"/>
      <c r="F268" s="296"/>
      <c r="G268" s="296"/>
      <c r="H268" s="296"/>
    </row>
    <row r="269" spans="1:8">
      <c r="A269" s="40"/>
      <c r="B269" s="296"/>
      <c r="C269" s="296"/>
      <c r="D269" s="296"/>
      <c r="E269" s="296"/>
      <c r="F269" s="296"/>
      <c r="G269" s="296"/>
      <c r="H269" s="296"/>
    </row>
    <row r="270" spans="1:8">
      <c r="A270" s="40"/>
      <c r="B270" s="296"/>
      <c r="C270" s="296"/>
      <c r="D270" s="296"/>
      <c r="E270" s="296"/>
      <c r="F270" s="296"/>
      <c r="G270" s="296"/>
      <c r="H270" s="296"/>
    </row>
    <row r="271" spans="1:8">
      <c r="A271" s="40"/>
      <c r="B271" s="296"/>
      <c r="C271" s="296"/>
      <c r="D271" s="296"/>
      <c r="E271" s="296"/>
      <c r="F271" s="296"/>
      <c r="G271" s="296"/>
      <c r="H271" s="296"/>
    </row>
    <row r="272" spans="1:8">
      <c r="A272" s="40"/>
      <c r="B272" s="296"/>
      <c r="C272" s="296"/>
      <c r="D272" s="296"/>
      <c r="E272" s="296"/>
      <c r="F272" s="296"/>
      <c r="G272" s="296"/>
      <c r="H272" s="296"/>
    </row>
    <row r="273" spans="1:8">
      <c r="A273" s="40"/>
      <c r="B273" s="296"/>
      <c r="C273" s="296"/>
      <c r="D273" s="296"/>
      <c r="E273" s="296"/>
      <c r="F273" s="296"/>
      <c r="G273" s="296"/>
      <c r="H273" s="296"/>
    </row>
    <row r="274" spans="1:8">
      <c r="A274" s="40"/>
      <c r="B274" s="296"/>
      <c r="C274" s="296"/>
      <c r="D274" s="296"/>
      <c r="E274" s="296"/>
      <c r="F274" s="296"/>
      <c r="G274" s="296"/>
      <c r="H274" s="296"/>
    </row>
    <row r="275" spans="1:8">
      <c r="A275" s="40"/>
      <c r="B275" s="296"/>
      <c r="C275" s="296"/>
      <c r="D275" s="296"/>
      <c r="E275" s="296"/>
      <c r="F275" s="296"/>
      <c r="G275" s="296"/>
      <c r="H275" s="296"/>
    </row>
    <row r="276" spans="1:8">
      <c r="A276" s="40"/>
      <c r="B276" s="296"/>
      <c r="C276" s="296"/>
      <c r="D276" s="296"/>
      <c r="E276" s="296"/>
      <c r="F276" s="296"/>
      <c r="G276" s="296"/>
      <c r="H276" s="296"/>
    </row>
    <row r="277" spans="1:8">
      <c r="A277" s="40"/>
      <c r="B277" s="296"/>
      <c r="C277" s="296"/>
      <c r="D277" s="296"/>
      <c r="E277" s="296"/>
      <c r="F277" s="296"/>
      <c r="G277" s="296"/>
      <c r="H277" s="296"/>
    </row>
    <row r="278" spans="1:8">
      <c r="A278" s="40"/>
      <c r="B278" s="296"/>
      <c r="C278" s="296"/>
      <c r="D278" s="296"/>
      <c r="E278" s="296"/>
      <c r="F278" s="296"/>
      <c r="G278" s="296"/>
      <c r="H278" s="296"/>
    </row>
    <row r="279" spans="1:8">
      <c r="A279" s="40"/>
      <c r="B279" s="296"/>
      <c r="C279" s="296"/>
      <c r="D279" s="296"/>
      <c r="E279" s="296"/>
      <c r="F279" s="296"/>
      <c r="G279" s="296"/>
      <c r="H279" s="296"/>
    </row>
    <row r="280" spans="1:8">
      <c r="A280" s="40"/>
      <c r="B280" s="296"/>
      <c r="C280" s="296"/>
      <c r="D280" s="296"/>
      <c r="E280" s="296"/>
      <c r="F280" s="296"/>
      <c r="G280" s="296"/>
      <c r="H280" s="296"/>
    </row>
    <row r="281" spans="1:8">
      <c r="A281" s="40"/>
      <c r="B281" s="296"/>
      <c r="C281" s="296"/>
      <c r="D281" s="296"/>
      <c r="E281" s="296"/>
      <c r="F281" s="296"/>
      <c r="G281" s="296"/>
      <c r="H281" s="296"/>
    </row>
    <row r="282" spans="1:8">
      <c r="A282" s="40"/>
      <c r="B282" s="296"/>
      <c r="C282" s="296"/>
      <c r="D282" s="296"/>
      <c r="E282" s="296"/>
      <c r="F282" s="296"/>
      <c r="G282" s="296"/>
      <c r="H282" s="296"/>
    </row>
    <row r="283" spans="1:8">
      <c r="A283" s="40"/>
      <c r="B283" s="296"/>
      <c r="C283" s="296"/>
      <c r="D283" s="296"/>
      <c r="E283" s="296"/>
      <c r="F283" s="296"/>
      <c r="G283" s="296"/>
      <c r="H283" s="296"/>
    </row>
    <row r="284" spans="1:8">
      <c r="A284" s="40"/>
      <c r="B284" s="296"/>
      <c r="C284" s="296"/>
      <c r="D284" s="296"/>
      <c r="E284" s="296"/>
      <c r="F284" s="296"/>
      <c r="G284" s="296"/>
      <c r="H284" s="296"/>
    </row>
    <row r="285" spans="1:8">
      <c r="A285" s="40"/>
      <c r="B285" s="296"/>
      <c r="C285" s="296"/>
      <c r="D285" s="296"/>
      <c r="E285" s="296"/>
      <c r="F285" s="296"/>
      <c r="G285" s="296"/>
      <c r="H285" s="296"/>
    </row>
    <row r="286" spans="1:8">
      <c r="A286" s="40"/>
      <c r="B286" s="296"/>
      <c r="C286" s="296"/>
      <c r="D286" s="296"/>
      <c r="E286" s="296"/>
      <c r="F286" s="296"/>
      <c r="G286" s="296"/>
      <c r="H286" s="296"/>
    </row>
    <row r="287" spans="1:8">
      <c r="A287" s="40"/>
      <c r="B287" s="296"/>
      <c r="C287" s="296"/>
      <c r="D287" s="296"/>
      <c r="E287" s="296"/>
      <c r="F287" s="296"/>
      <c r="G287" s="296"/>
      <c r="H287" s="296"/>
    </row>
    <row r="288" spans="1:8">
      <c r="A288" s="40"/>
      <c r="B288" s="296"/>
      <c r="C288" s="296"/>
      <c r="D288" s="296"/>
      <c r="E288" s="296"/>
      <c r="F288" s="296"/>
      <c r="G288" s="296"/>
      <c r="H288" s="296"/>
    </row>
    <row r="289" spans="1:8">
      <c r="A289" s="40"/>
      <c r="B289" s="296"/>
      <c r="C289" s="296"/>
      <c r="D289" s="296"/>
      <c r="E289" s="296"/>
      <c r="F289" s="296"/>
      <c r="G289" s="296"/>
      <c r="H289" s="296"/>
    </row>
    <row r="290" spans="1:8">
      <c r="A290" s="40"/>
      <c r="B290" s="296"/>
      <c r="C290" s="296"/>
      <c r="D290" s="296"/>
      <c r="E290" s="296"/>
      <c r="F290" s="296"/>
      <c r="G290" s="296"/>
      <c r="H290" s="296"/>
    </row>
    <row r="291" spans="1:8">
      <c r="A291" s="40"/>
      <c r="B291" s="296"/>
      <c r="C291" s="296"/>
      <c r="D291" s="296"/>
      <c r="E291" s="296"/>
      <c r="F291" s="296"/>
      <c r="G291" s="296"/>
      <c r="H291" s="296"/>
    </row>
    <row r="292" spans="1:8">
      <c r="A292" s="40"/>
      <c r="B292" s="296"/>
      <c r="C292" s="296"/>
      <c r="D292" s="296"/>
      <c r="E292" s="296"/>
      <c r="F292" s="296"/>
      <c r="G292" s="296"/>
      <c r="H292" s="296"/>
    </row>
    <row r="293" spans="1:8">
      <c r="A293" s="40"/>
      <c r="B293" s="296"/>
      <c r="C293" s="296"/>
      <c r="D293" s="296"/>
      <c r="E293" s="296"/>
      <c r="F293" s="296"/>
      <c r="G293" s="296"/>
      <c r="H293" s="296"/>
    </row>
    <row r="294" spans="1:8">
      <c r="A294" s="40"/>
      <c r="B294" s="296"/>
      <c r="C294" s="296"/>
      <c r="D294" s="296"/>
      <c r="E294" s="296"/>
      <c r="F294" s="296"/>
      <c r="G294" s="296"/>
      <c r="H294" s="296"/>
    </row>
    <row r="295" spans="1:8">
      <c r="A295" s="40"/>
      <c r="B295" s="296"/>
      <c r="C295" s="296"/>
      <c r="D295" s="296"/>
      <c r="E295" s="296"/>
      <c r="F295" s="296"/>
      <c r="G295" s="296"/>
      <c r="H295" s="296"/>
    </row>
    <row r="296" spans="1:8">
      <c r="A296" s="40"/>
      <c r="B296" s="296"/>
      <c r="C296" s="296"/>
      <c r="D296" s="296"/>
      <c r="E296" s="296"/>
      <c r="F296" s="296"/>
      <c r="G296" s="296"/>
      <c r="H296" s="296"/>
    </row>
    <row r="297" spans="1:8">
      <c r="A297" s="40"/>
      <c r="B297" s="296"/>
      <c r="C297" s="296"/>
      <c r="D297" s="296"/>
      <c r="E297" s="296"/>
      <c r="F297" s="296"/>
      <c r="G297" s="296"/>
      <c r="H297" s="296"/>
    </row>
    <row r="298" spans="1:8">
      <c r="A298" s="40"/>
      <c r="B298" s="296"/>
      <c r="C298" s="296"/>
      <c r="D298" s="296"/>
      <c r="E298" s="296"/>
      <c r="F298" s="296"/>
      <c r="G298" s="296"/>
      <c r="H298" s="296"/>
    </row>
    <row r="299" spans="1:8">
      <c r="A299" s="40"/>
      <c r="B299" s="296"/>
      <c r="C299" s="296"/>
      <c r="D299" s="296"/>
      <c r="E299" s="296"/>
      <c r="F299" s="296"/>
      <c r="G299" s="296"/>
      <c r="H299" s="296"/>
    </row>
    <row r="300" spans="1:8">
      <c r="A300" s="40"/>
      <c r="B300" s="296"/>
      <c r="C300" s="296"/>
      <c r="D300" s="296"/>
      <c r="E300" s="296"/>
      <c r="F300" s="296"/>
      <c r="G300" s="296"/>
      <c r="H300" s="296"/>
    </row>
    <row r="301" spans="1:8">
      <c r="A301" s="40"/>
      <c r="B301" s="296"/>
      <c r="C301" s="296"/>
      <c r="D301" s="296"/>
      <c r="E301" s="296"/>
      <c r="F301" s="296"/>
      <c r="G301" s="296"/>
      <c r="H301" s="296"/>
    </row>
    <row r="302" spans="1:8">
      <c r="A302" s="40"/>
      <c r="B302" s="296"/>
      <c r="C302" s="296"/>
      <c r="D302" s="296"/>
      <c r="E302" s="296"/>
      <c r="F302" s="296"/>
      <c r="G302" s="296"/>
      <c r="H302" s="296"/>
    </row>
    <row r="303" spans="1:8">
      <c r="A303" s="40"/>
      <c r="B303" s="296"/>
      <c r="C303" s="296"/>
      <c r="D303" s="296"/>
      <c r="E303" s="296"/>
      <c r="F303" s="296"/>
      <c r="G303" s="296"/>
      <c r="H303" s="296"/>
    </row>
    <row r="304" spans="1:8">
      <c r="A304" s="40"/>
      <c r="B304" s="296"/>
      <c r="C304" s="296"/>
      <c r="D304" s="296"/>
      <c r="E304" s="296"/>
      <c r="F304" s="296"/>
      <c r="G304" s="296"/>
      <c r="H304" s="296"/>
    </row>
    <row r="305" spans="1:8">
      <c r="A305" s="40"/>
      <c r="B305" s="296"/>
      <c r="C305" s="296"/>
      <c r="D305" s="296"/>
      <c r="E305" s="296"/>
      <c r="F305" s="296"/>
      <c r="G305" s="296"/>
      <c r="H305" s="296"/>
    </row>
    <row r="306" spans="1:8">
      <c r="A306" s="40"/>
      <c r="B306" s="296"/>
      <c r="C306" s="296"/>
      <c r="D306" s="296"/>
      <c r="E306" s="296"/>
      <c r="F306" s="296"/>
      <c r="G306" s="296"/>
      <c r="H306" s="296"/>
    </row>
    <row r="307" spans="1:8">
      <c r="A307" s="40"/>
      <c r="B307" s="296"/>
      <c r="C307" s="296"/>
      <c r="D307" s="296"/>
      <c r="E307" s="296"/>
      <c r="F307" s="296"/>
      <c r="G307" s="296"/>
      <c r="H307" s="296"/>
    </row>
    <row r="308" spans="1:8">
      <c r="A308" s="40"/>
      <c r="B308" s="296"/>
      <c r="C308" s="296"/>
      <c r="D308" s="296"/>
      <c r="E308" s="296"/>
      <c r="F308" s="296"/>
      <c r="G308" s="296"/>
      <c r="H308" s="296"/>
    </row>
    <row r="309" spans="1:8">
      <c r="A309" s="40"/>
      <c r="B309" s="296"/>
      <c r="C309" s="296"/>
      <c r="D309" s="296"/>
      <c r="E309" s="296"/>
      <c r="F309" s="296"/>
      <c r="G309" s="296"/>
      <c r="H309" s="296"/>
    </row>
    <row r="310" spans="1:8">
      <c r="A310" s="40"/>
      <c r="B310" s="296"/>
      <c r="C310" s="296"/>
      <c r="D310" s="296"/>
      <c r="E310" s="296"/>
      <c r="F310" s="296"/>
      <c r="G310" s="296"/>
      <c r="H310" s="296"/>
    </row>
    <row r="311" spans="1:8">
      <c r="A311" s="40"/>
      <c r="B311" s="296"/>
      <c r="C311" s="296"/>
      <c r="D311" s="296"/>
      <c r="E311" s="296"/>
      <c r="F311" s="296"/>
      <c r="G311" s="296"/>
      <c r="H311" s="296"/>
    </row>
    <row r="312" spans="1:8">
      <c r="A312" s="40"/>
      <c r="B312" s="296"/>
      <c r="C312" s="296"/>
      <c r="D312" s="296"/>
      <c r="E312" s="296"/>
      <c r="F312" s="296"/>
      <c r="G312" s="296"/>
      <c r="H312" s="296"/>
    </row>
    <row r="313" spans="1:8">
      <c r="A313" s="40"/>
      <c r="B313" s="296"/>
      <c r="C313" s="296"/>
      <c r="D313" s="296"/>
      <c r="E313" s="296"/>
      <c r="F313" s="296"/>
      <c r="G313" s="296"/>
      <c r="H313" s="296"/>
    </row>
    <row r="314" spans="1:8">
      <c r="A314" s="40"/>
      <c r="B314" s="296"/>
      <c r="C314" s="296"/>
      <c r="D314" s="296"/>
      <c r="E314" s="296"/>
      <c r="F314" s="296"/>
      <c r="G314" s="296"/>
      <c r="H314" s="296"/>
    </row>
    <row r="315" spans="1:8">
      <c r="A315" s="40"/>
      <c r="B315" s="296"/>
      <c r="C315" s="296"/>
      <c r="D315" s="296"/>
      <c r="E315" s="296"/>
      <c r="F315" s="296"/>
      <c r="G315" s="296"/>
      <c r="H315" s="296"/>
    </row>
    <row r="316" spans="1:8">
      <c r="A316" s="40"/>
      <c r="B316" s="296"/>
      <c r="C316" s="296"/>
      <c r="D316" s="296"/>
      <c r="E316" s="296"/>
      <c r="F316" s="296"/>
      <c r="G316" s="296"/>
      <c r="H316" s="296"/>
    </row>
    <row r="317" spans="1:8">
      <c r="A317" s="40"/>
      <c r="B317" s="296"/>
      <c r="C317" s="296"/>
      <c r="D317" s="296"/>
      <c r="E317" s="296"/>
      <c r="F317" s="296"/>
      <c r="G317" s="296"/>
      <c r="H317" s="296"/>
    </row>
    <row r="318" spans="1:8">
      <c r="A318" s="40"/>
      <c r="B318" s="296"/>
      <c r="C318" s="296"/>
      <c r="D318" s="296"/>
      <c r="E318" s="296"/>
      <c r="F318" s="296"/>
      <c r="G318" s="296"/>
      <c r="H318" s="296"/>
    </row>
    <row r="319" spans="1:8">
      <c r="A319" s="40"/>
      <c r="B319" s="296"/>
      <c r="C319" s="296"/>
      <c r="D319" s="296"/>
      <c r="E319" s="296"/>
      <c r="F319" s="296"/>
      <c r="G319" s="296"/>
      <c r="H319" s="296"/>
    </row>
    <row r="320" spans="1:8">
      <c r="A320" s="40"/>
      <c r="B320" s="296"/>
      <c r="C320" s="296"/>
      <c r="D320" s="296"/>
      <c r="E320" s="296"/>
      <c r="F320" s="296"/>
      <c r="G320" s="296"/>
      <c r="H320" s="296"/>
    </row>
    <row r="321" spans="1:8">
      <c r="A321" s="40"/>
      <c r="B321" s="296"/>
      <c r="C321" s="296"/>
      <c r="D321" s="296"/>
      <c r="E321" s="296"/>
      <c r="F321" s="296"/>
      <c r="G321" s="296"/>
      <c r="H321" s="296"/>
    </row>
    <row r="322" spans="1:8">
      <c r="A322" s="40"/>
      <c r="B322" s="296"/>
      <c r="C322" s="296"/>
      <c r="D322" s="296"/>
      <c r="E322" s="296"/>
      <c r="F322" s="296"/>
      <c r="G322" s="296"/>
      <c r="H322" s="296"/>
    </row>
    <row r="323" spans="1:8">
      <c r="A323" s="40"/>
      <c r="B323" s="296"/>
      <c r="C323" s="296"/>
      <c r="D323" s="296"/>
      <c r="E323" s="296"/>
      <c r="F323" s="296"/>
      <c r="G323" s="296"/>
      <c r="H323" s="296"/>
    </row>
    <row r="324" spans="1:8">
      <c r="A324" s="40"/>
      <c r="B324" s="296"/>
      <c r="C324" s="296"/>
      <c r="D324" s="296"/>
      <c r="E324" s="296"/>
      <c r="F324" s="296"/>
      <c r="G324" s="296"/>
      <c r="H324" s="296"/>
    </row>
    <row r="325" spans="1:8">
      <c r="A325" s="40"/>
      <c r="B325" s="296"/>
      <c r="C325" s="296"/>
      <c r="D325" s="296"/>
      <c r="E325" s="296"/>
      <c r="F325" s="296"/>
      <c r="G325" s="296"/>
      <c r="H325" s="296"/>
    </row>
    <row r="326" spans="1:8">
      <c r="A326" s="40"/>
      <c r="B326" s="296"/>
      <c r="C326" s="296"/>
      <c r="D326" s="296"/>
      <c r="E326" s="296"/>
      <c r="F326" s="296"/>
      <c r="G326" s="296"/>
      <c r="H326" s="296"/>
    </row>
    <row r="327" spans="1:8">
      <c r="A327" s="40"/>
      <c r="B327" s="296"/>
      <c r="C327" s="296"/>
      <c r="D327" s="296"/>
      <c r="E327" s="296"/>
      <c r="F327" s="296"/>
      <c r="G327" s="296"/>
      <c r="H327" s="296"/>
    </row>
    <row r="328" spans="1:8">
      <c r="A328" s="40"/>
      <c r="B328" s="296"/>
      <c r="C328" s="296"/>
      <c r="D328" s="296"/>
      <c r="E328" s="296"/>
      <c r="F328" s="296"/>
      <c r="G328" s="296"/>
      <c r="H328" s="296"/>
    </row>
    <row r="329" spans="1:8">
      <c r="A329" s="40"/>
      <c r="B329" s="296"/>
      <c r="C329" s="296"/>
      <c r="D329" s="296"/>
      <c r="E329" s="296"/>
      <c r="F329" s="296"/>
      <c r="G329" s="296"/>
      <c r="H329" s="296"/>
    </row>
    <row r="330" spans="1:8">
      <c r="A330" s="40"/>
      <c r="B330" s="296"/>
      <c r="C330" s="296"/>
      <c r="D330" s="296"/>
      <c r="E330" s="296"/>
      <c r="F330" s="296"/>
      <c r="G330" s="296"/>
      <c r="H330" s="296"/>
    </row>
    <row r="331" spans="1:8">
      <c r="A331" s="40"/>
      <c r="B331" s="296"/>
      <c r="C331" s="296"/>
      <c r="D331" s="296"/>
      <c r="E331" s="296"/>
      <c r="F331" s="296"/>
      <c r="G331" s="296"/>
      <c r="H331" s="296"/>
    </row>
    <row r="332" spans="1:8">
      <c r="A332" s="40"/>
      <c r="B332" s="296"/>
      <c r="C332" s="296"/>
      <c r="D332" s="296"/>
      <c r="E332" s="296"/>
      <c r="F332" s="296"/>
      <c r="G332" s="296"/>
      <c r="H332" s="296"/>
    </row>
    <row r="333" spans="1:8">
      <c r="A333" s="40"/>
      <c r="B333" s="296"/>
      <c r="C333" s="296"/>
      <c r="D333" s="296"/>
      <c r="E333" s="296"/>
      <c r="F333" s="296"/>
      <c r="G333" s="296"/>
      <c r="H333" s="296"/>
    </row>
    <row r="334" spans="1:8">
      <c r="A334" s="40"/>
      <c r="B334" s="296"/>
      <c r="C334" s="296"/>
      <c r="D334" s="296"/>
      <c r="E334" s="296"/>
      <c r="F334" s="296"/>
      <c r="G334" s="296"/>
      <c r="H334" s="296"/>
    </row>
    <row r="335" spans="1:8">
      <c r="A335" s="40"/>
      <c r="B335" s="296"/>
      <c r="C335" s="296"/>
      <c r="D335" s="296"/>
      <c r="E335" s="296"/>
      <c r="F335" s="296"/>
      <c r="G335" s="296"/>
      <c r="H335" s="296"/>
    </row>
    <row r="336" spans="1:8">
      <c r="A336" s="40"/>
      <c r="B336" s="296"/>
      <c r="C336" s="296"/>
      <c r="D336" s="296"/>
      <c r="E336" s="296"/>
      <c r="F336" s="296"/>
      <c r="G336" s="296"/>
      <c r="H336" s="296"/>
    </row>
    <row r="337" spans="1:8">
      <c r="A337" s="40"/>
      <c r="B337" s="296"/>
      <c r="C337" s="296"/>
      <c r="D337" s="296"/>
      <c r="E337" s="296"/>
      <c r="F337" s="296"/>
      <c r="G337" s="296"/>
      <c r="H337" s="296"/>
    </row>
    <row r="338" spans="1:8">
      <c r="A338" s="40"/>
      <c r="B338" s="296"/>
      <c r="C338" s="296"/>
      <c r="D338" s="296"/>
      <c r="E338" s="296"/>
      <c r="F338" s="296"/>
      <c r="G338" s="296"/>
      <c r="H338" s="296"/>
    </row>
    <row r="339" spans="1:8">
      <c r="A339" s="40"/>
      <c r="B339" s="296"/>
      <c r="C339" s="296"/>
      <c r="D339" s="296"/>
      <c r="E339" s="296"/>
      <c r="F339" s="296"/>
      <c r="G339" s="296"/>
      <c r="H339" s="296"/>
    </row>
    <row r="340" spans="1:8">
      <c r="A340" s="40"/>
      <c r="B340" s="296"/>
      <c r="C340" s="296"/>
      <c r="D340" s="296"/>
      <c r="E340" s="296"/>
      <c r="F340" s="296"/>
      <c r="G340" s="296"/>
      <c r="H340" s="296"/>
    </row>
    <row r="341" spans="1:8">
      <c r="A341" s="40"/>
      <c r="B341" s="296"/>
      <c r="C341" s="296"/>
      <c r="D341" s="296"/>
      <c r="E341" s="296"/>
      <c r="F341" s="296"/>
      <c r="G341" s="296"/>
      <c r="H341" s="296"/>
    </row>
    <row r="342" spans="1:8">
      <c r="A342" s="40"/>
      <c r="B342" s="296"/>
      <c r="C342" s="296"/>
      <c r="D342" s="296"/>
      <c r="E342" s="296"/>
      <c r="F342" s="296"/>
      <c r="G342" s="296"/>
      <c r="H342" s="296"/>
    </row>
    <row r="343" spans="1:8">
      <c r="A343" s="40"/>
      <c r="B343" s="296"/>
      <c r="C343" s="296"/>
      <c r="D343" s="296"/>
      <c r="E343" s="296"/>
      <c r="F343" s="296"/>
      <c r="G343" s="296"/>
      <c r="H343" s="296"/>
    </row>
    <row r="344" spans="1:8">
      <c r="A344" s="40"/>
      <c r="B344" s="296"/>
      <c r="C344" s="296"/>
      <c r="D344" s="296"/>
      <c r="E344" s="296"/>
      <c r="F344" s="296"/>
      <c r="G344" s="296"/>
      <c r="H344" s="296"/>
    </row>
    <row r="345" spans="1:8">
      <c r="A345" s="40"/>
      <c r="B345" s="296"/>
      <c r="C345" s="296"/>
      <c r="D345" s="296"/>
      <c r="E345" s="296"/>
      <c r="F345" s="296"/>
      <c r="G345" s="296"/>
      <c r="H345" s="296"/>
    </row>
    <row r="346" spans="1:8">
      <c r="A346" s="40"/>
      <c r="B346" s="296"/>
      <c r="C346" s="296"/>
      <c r="D346" s="296"/>
      <c r="E346" s="296"/>
      <c r="F346" s="296"/>
      <c r="G346" s="296"/>
      <c r="H346" s="296"/>
    </row>
    <row r="347" spans="1:8">
      <c r="A347" s="40"/>
      <c r="B347" s="296"/>
      <c r="C347" s="296"/>
      <c r="D347" s="296"/>
      <c r="E347" s="296"/>
      <c r="F347" s="296"/>
      <c r="G347" s="296"/>
      <c r="H347" s="296"/>
    </row>
    <row r="348" spans="1:8">
      <c r="A348" s="40"/>
      <c r="B348" s="296"/>
      <c r="C348" s="296"/>
      <c r="D348" s="296"/>
      <c r="E348" s="296"/>
      <c r="F348" s="296"/>
      <c r="G348" s="296"/>
      <c r="H348" s="296"/>
    </row>
    <row r="349" spans="1:8">
      <c r="A349" s="40"/>
      <c r="B349" s="296"/>
      <c r="C349" s="296"/>
      <c r="D349" s="296"/>
      <c r="E349" s="296"/>
      <c r="F349" s="296"/>
      <c r="G349" s="296"/>
      <c r="H349" s="296"/>
    </row>
    <row r="350" spans="1:8">
      <c r="A350" s="40"/>
      <c r="B350" s="296"/>
      <c r="C350" s="296"/>
      <c r="D350" s="296"/>
      <c r="E350" s="296"/>
      <c r="F350" s="296"/>
      <c r="G350" s="296"/>
      <c r="H350" s="296"/>
    </row>
    <row r="351" spans="1:8">
      <c r="A351" s="40"/>
      <c r="B351" s="296"/>
      <c r="C351" s="296"/>
      <c r="D351" s="296"/>
      <c r="E351" s="296"/>
      <c r="F351" s="296"/>
      <c r="G351" s="296"/>
      <c r="H351" s="296"/>
    </row>
    <row r="352" spans="1:8">
      <c r="A352" s="40"/>
      <c r="B352" s="296"/>
      <c r="C352" s="296"/>
      <c r="D352" s="296"/>
      <c r="E352" s="296"/>
      <c r="F352" s="296"/>
      <c r="G352" s="296"/>
      <c r="H352" s="296"/>
    </row>
    <row r="353" spans="1:8">
      <c r="A353" s="40"/>
      <c r="B353" s="296"/>
      <c r="C353" s="296"/>
      <c r="D353" s="296"/>
      <c r="E353" s="296"/>
      <c r="F353" s="296"/>
      <c r="G353" s="296"/>
      <c r="H353" s="296"/>
    </row>
    <row r="354" spans="1:8">
      <c r="A354" s="40"/>
      <c r="B354" s="296"/>
      <c r="C354" s="296"/>
      <c r="D354" s="296"/>
      <c r="E354" s="296"/>
      <c r="F354" s="296"/>
      <c r="G354" s="296"/>
      <c r="H354" s="296"/>
    </row>
    <row r="355" spans="1:8">
      <c r="A355" s="40"/>
      <c r="B355" s="296"/>
      <c r="C355" s="296"/>
      <c r="D355" s="296"/>
      <c r="E355" s="296"/>
      <c r="F355" s="296"/>
      <c r="G355" s="296"/>
      <c r="H355" s="296"/>
    </row>
    <row r="356" spans="1:8">
      <c r="A356" s="40"/>
      <c r="B356" s="296"/>
      <c r="C356" s="296"/>
      <c r="D356" s="296"/>
      <c r="E356" s="296"/>
      <c r="F356" s="296"/>
      <c r="G356" s="296"/>
      <c r="H356" s="296"/>
    </row>
    <row r="357" spans="1:8">
      <c r="A357" s="40"/>
      <c r="B357" s="296"/>
      <c r="C357" s="296"/>
      <c r="D357" s="296"/>
      <c r="E357" s="296"/>
      <c r="F357" s="296"/>
      <c r="G357" s="296"/>
      <c r="H357" s="296"/>
    </row>
    <row r="358" spans="1:8">
      <c r="A358" s="40"/>
      <c r="B358" s="296"/>
      <c r="C358" s="296"/>
      <c r="D358" s="296"/>
      <c r="E358" s="296"/>
      <c r="F358" s="296"/>
      <c r="G358" s="296"/>
      <c r="H358" s="296"/>
    </row>
    <row r="359" spans="1:8">
      <c r="A359" s="40"/>
      <c r="B359" s="296"/>
      <c r="C359" s="296"/>
      <c r="D359" s="296"/>
      <c r="E359" s="296"/>
      <c r="F359" s="296"/>
      <c r="G359" s="296"/>
      <c r="H359" s="296"/>
    </row>
    <row r="360" spans="1:8">
      <c r="A360" s="40"/>
      <c r="B360" s="296"/>
      <c r="C360" s="296"/>
      <c r="D360" s="296"/>
      <c r="E360" s="296"/>
      <c r="F360" s="296"/>
      <c r="G360" s="296"/>
      <c r="H360" s="296"/>
    </row>
    <row r="361" spans="1:8">
      <c r="A361" s="40"/>
      <c r="B361" s="296"/>
      <c r="C361" s="296"/>
      <c r="D361" s="296"/>
      <c r="E361" s="296"/>
      <c r="F361" s="296"/>
      <c r="G361" s="296"/>
      <c r="H361" s="296"/>
    </row>
    <row r="362" spans="1:8">
      <c r="A362" s="40"/>
      <c r="B362" s="296"/>
      <c r="C362" s="296"/>
      <c r="D362" s="296"/>
      <c r="E362" s="296"/>
      <c r="F362" s="296"/>
      <c r="G362" s="296"/>
      <c r="H362" s="296"/>
    </row>
    <row r="363" spans="1:8">
      <c r="A363" s="40"/>
      <c r="B363" s="296"/>
      <c r="C363" s="296"/>
      <c r="D363" s="296"/>
      <c r="E363" s="296"/>
      <c r="F363" s="296"/>
      <c r="G363" s="296"/>
      <c r="H363" s="296"/>
    </row>
    <row r="364" spans="1:8">
      <c r="A364" s="40"/>
      <c r="B364" s="296"/>
      <c r="C364" s="296"/>
      <c r="D364" s="296"/>
      <c r="E364" s="296"/>
      <c r="F364" s="296"/>
      <c r="G364" s="296"/>
      <c r="H364" s="296"/>
    </row>
    <row r="365" spans="1:8">
      <c r="A365" s="40"/>
      <c r="B365" s="296"/>
      <c r="C365" s="296"/>
      <c r="D365" s="296"/>
      <c r="E365" s="296"/>
      <c r="F365" s="296"/>
      <c r="G365" s="296"/>
      <c r="H365" s="296"/>
    </row>
    <row r="366" spans="1:8">
      <c r="A366" s="40"/>
      <c r="B366" s="296"/>
      <c r="C366" s="296"/>
      <c r="D366" s="296"/>
      <c r="E366" s="296"/>
      <c r="F366" s="296"/>
      <c r="G366" s="296"/>
      <c r="H366" s="296"/>
    </row>
    <row r="367" spans="1:8">
      <c r="A367" s="40"/>
      <c r="B367" s="296"/>
      <c r="C367" s="296"/>
      <c r="D367" s="296"/>
      <c r="E367" s="296"/>
      <c r="F367" s="296"/>
      <c r="G367" s="296"/>
      <c r="H367" s="296"/>
    </row>
    <row r="368" spans="1:8">
      <c r="A368" s="40"/>
      <c r="B368" s="296"/>
      <c r="C368" s="296"/>
      <c r="D368" s="296"/>
      <c r="E368" s="296"/>
      <c r="F368" s="296"/>
      <c r="G368" s="296"/>
      <c r="H368" s="296"/>
    </row>
    <row r="369" spans="1:8">
      <c r="A369" s="40"/>
      <c r="B369" s="296"/>
      <c r="C369" s="296"/>
      <c r="D369" s="296"/>
      <c r="E369" s="296"/>
      <c r="F369" s="296"/>
      <c r="G369" s="296"/>
      <c r="H369" s="296"/>
    </row>
    <row r="370" spans="1:8">
      <c r="A370" s="40"/>
      <c r="B370" s="296"/>
      <c r="C370" s="296"/>
      <c r="D370" s="296"/>
      <c r="E370" s="296"/>
      <c r="F370" s="296"/>
      <c r="G370" s="296"/>
      <c r="H370" s="296"/>
    </row>
    <row r="371" spans="1:8">
      <c r="A371" s="40"/>
      <c r="B371" s="296"/>
      <c r="C371" s="296"/>
      <c r="D371" s="296"/>
      <c r="E371" s="296"/>
      <c r="F371" s="296"/>
      <c r="G371" s="296"/>
      <c r="H371" s="296"/>
    </row>
    <row r="372" spans="1:8">
      <c r="A372" s="40"/>
      <c r="B372" s="296"/>
      <c r="C372" s="296"/>
      <c r="D372" s="296"/>
      <c r="E372" s="296"/>
      <c r="F372" s="296"/>
      <c r="G372" s="296"/>
      <c r="H372" s="296"/>
    </row>
    <row r="373" spans="1:8">
      <c r="A373" s="40"/>
      <c r="B373" s="296"/>
      <c r="C373" s="296"/>
      <c r="D373" s="296"/>
      <c r="E373" s="296"/>
      <c r="F373" s="296"/>
      <c r="G373" s="296"/>
      <c r="H373" s="296"/>
    </row>
    <row r="374" spans="1:8">
      <c r="A374" s="40"/>
      <c r="B374" s="296"/>
      <c r="C374" s="296"/>
      <c r="D374" s="296"/>
      <c r="E374" s="296"/>
      <c r="F374" s="296"/>
      <c r="G374" s="296"/>
      <c r="H374" s="296"/>
    </row>
    <row r="375" spans="1:8">
      <c r="A375" s="40"/>
      <c r="B375" s="296"/>
      <c r="C375" s="296"/>
      <c r="D375" s="296"/>
      <c r="E375" s="296"/>
      <c r="F375" s="296"/>
      <c r="G375" s="296"/>
      <c r="H375" s="296"/>
    </row>
    <row r="376" spans="1:8">
      <c r="A376" s="40"/>
      <c r="B376" s="296"/>
      <c r="C376" s="296"/>
      <c r="D376" s="296"/>
      <c r="E376" s="296"/>
      <c r="F376" s="296"/>
      <c r="G376" s="296"/>
      <c r="H376" s="296"/>
    </row>
    <row r="377" spans="1:8">
      <c r="A377" s="40"/>
      <c r="B377" s="296"/>
      <c r="C377" s="296"/>
      <c r="D377" s="296"/>
      <c r="E377" s="296"/>
      <c r="F377" s="296"/>
      <c r="G377" s="296"/>
      <c r="H377" s="296"/>
    </row>
    <row r="378" spans="1:8">
      <c r="A378" s="40"/>
      <c r="B378" s="296"/>
      <c r="C378" s="296"/>
      <c r="D378" s="296"/>
      <c r="E378" s="296"/>
      <c r="F378" s="296"/>
      <c r="G378" s="296"/>
      <c r="H378" s="296"/>
    </row>
    <row r="379" spans="1:8">
      <c r="A379" s="40"/>
      <c r="B379" s="296"/>
      <c r="C379" s="296"/>
      <c r="D379" s="296"/>
      <c r="E379" s="296"/>
      <c r="F379" s="296"/>
      <c r="G379" s="296"/>
      <c r="H379" s="296"/>
    </row>
    <row r="380" spans="1:8">
      <c r="A380" s="40"/>
      <c r="B380" s="296"/>
      <c r="C380" s="296"/>
      <c r="D380" s="296"/>
      <c r="E380" s="296"/>
      <c r="F380" s="296"/>
      <c r="G380" s="296"/>
      <c r="H380" s="296"/>
    </row>
    <row r="381" spans="1:8">
      <c r="A381" s="40"/>
      <c r="B381" s="296"/>
      <c r="C381" s="296"/>
      <c r="D381" s="296"/>
      <c r="E381" s="296"/>
      <c r="F381" s="296"/>
      <c r="G381" s="296"/>
      <c r="H381" s="296"/>
    </row>
    <row r="382" spans="1:8">
      <c r="A382" s="40"/>
      <c r="B382" s="296"/>
      <c r="C382" s="296"/>
      <c r="D382" s="296"/>
      <c r="E382" s="296"/>
      <c r="F382" s="296"/>
      <c r="G382" s="296"/>
      <c r="H382" s="296"/>
    </row>
    <row r="383" spans="1:8">
      <c r="A383" s="40"/>
      <c r="B383" s="296"/>
      <c r="C383" s="296"/>
      <c r="D383" s="296"/>
      <c r="E383" s="296"/>
      <c r="F383" s="296"/>
      <c r="G383" s="296"/>
      <c r="H383" s="296"/>
    </row>
    <row r="384" spans="1:8">
      <c r="A384" s="40"/>
      <c r="B384" s="296"/>
      <c r="C384" s="296"/>
      <c r="D384" s="296"/>
      <c r="E384" s="296"/>
      <c r="F384" s="296"/>
      <c r="G384" s="296"/>
      <c r="H384" s="296"/>
    </row>
    <row r="385" spans="1:8">
      <c r="A385" s="40"/>
      <c r="B385" s="296"/>
      <c r="C385" s="296"/>
      <c r="D385" s="296"/>
      <c r="E385" s="296"/>
      <c r="F385" s="296"/>
      <c r="G385" s="296"/>
      <c r="H385" s="296"/>
    </row>
    <row r="386" spans="1:8">
      <c r="A386" s="40"/>
      <c r="B386" s="296"/>
      <c r="C386" s="296"/>
      <c r="D386" s="296"/>
      <c r="E386" s="296"/>
      <c r="F386" s="296"/>
      <c r="G386" s="296"/>
      <c r="H386" s="296"/>
    </row>
    <row r="387" spans="1:8">
      <c r="A387" s="40"/>
      <c r="B387" s="296"/>
      <c r="C387" s="296"/>
      <c r="D387" s="296"/>
      <c r="E387" s="296"/>
      <c r="F387" s="296"/>
      <c r="G387" s="296"/>
      <c r="H387" s="296"/>
    </row>
    <row r="388" spans="1:8">
      <c r="A388" s="40"/>
      <c r="B388" s="296"/>
      <c r="C388" s="296"/>
      <c r="D388" s="296"/>
      <c r="E388" s="296"/>
      <c r="F388" s="296"/>
      <c r="G388" s="296"/>
      <c r="H388" s="296"/>
    </row>
    <row r="389" spans="1:8">
      <c r="A389" s="40"/>
      <c r="B389" s="296"/>
      <c r="C389" s="296"/>
      <c r="D389" s="296"/>
      <c r="E389" s="296"/>
      <c r="F389" s="296"/>
      <c r="G389" s="296"/>
      <c r="H389" s="296"/>
    </row>
    <row r="390" spans="1:8">
      <c r="A390" s="40"/>
      <c r="B390" s="296"/>
      <c r="C390" s="296"/>
      <c r="D390" s="296"/>
      <c r="E390" s="296"/>
      <c r="F390" s="296"/>
      <c r="G390" s="296"/>
      <c r="H390" s="296"/>
    </row>
    <row r="391" spans="1:8">
      <c r="A391" s="40"/>
      <c r="B391" s="296"/>
      <c r="C391" s="296"/>
      <c r="D391" s="296"/>
      <c r="E391" s="296"/>
      <c r="F391" s="296"/>
      <c r="G391" s="296"/>
      <c r="H391" s="296"/>
    </row>
    <row r="392" spans="1:8">
      <c r="A392" s="40"/>
      <c r="B392" s="296"/>
      <c r="C392" s="296"/>
      <c r="D392" s="296"/>
      <c r="E392" s="296"/>
      <c r="F392" s="296"/>
      <c r="G392" s="296"/>
      <c r="H392" s="296"/>
    </row>
    <row r="393" spans="1:8">
      <c r="A393" s="40"/>
      <c r="B393" s="296"/>
      <c r="C393" s="296"/>
      <c r="D393" s="296"/>
      <c r="E393" s="296"/>
      <c r="F393" s="296"/>
      <c r="G393" s="296"/>
      <c r="H393" s="296"/>
    </row>
    <row r="394" spans="1:8">
      <c r="A394" s="40"/>
      <c r="B394" s="296"/>
      <c r="C394" s="296"/>
      <c r="D394" s="296"/>
      <c r="E394" s="296"/>
      <c r="F394" s="296"/>
      <c r="G394" s="296"/>
      <c r="H394" s="296"/>
    </row>
    <row r="395" spans="1:8">
      <c r="A395" s="40"/>
      <c r="B395" s="296"/>
      <c r="C395" s="296"/>
      <c r="D395" s="296"/>
      <c r="E395" s="296"/>
      <c r="F395" s="296"/>
      <c r="G395" s="296"/>
      <c r="H395" s="296"/>
    </row>
    <row r="396" spans="1:8">
      <c r="A396" s="40"/>
      <c r="B396" s="296"/>
      <c r="C396" s="296"/>
      <c r="D396" s="296"/>
      <c r="E396" s="296"/>
      <c r="F396" s="296"/>
      <c r="G396" s="296"/>
      <c r="H396" s="296"/>
    </row>
    <row r="397" spans="1:8">
      <c r="A397" s="40"/>
      <c r="B397" s="296"/>
      <c r="C397" s="296"/>
      <c r="D397" s="296"/>
      <c r="E397" s="296"/>
      <c r="F397" s="296"/>
      <c r="G397" s="296"/>
      <c r="H397" s="296"/>
    </row>
    <row r="398" spans="1:8">
      <c r="A398" s="40"/>
      <c r="B398" s="296"/>
      <c r="C398" s="296"/>
      <c r="D398" s="296"/>
      <c r="E398" s="296"/>
      <c r="F398" s="296"/>
      <c r="G398" s="296"/>
      <c r="H398" s="296"/>
    </row>
    <row r="399" spans="1:8">
      <c r="A399" s="40"/>
      <c r="B399" s="296"/>
      <c r="C399" s="296"/>
      <c r="D399" s="296"/>
      <c r="E399" s="296"/>
      <c r="F399" s="296"/>
      <c r="G399" s="296"/>
      <c r="H399" s="296"/>
    </row>
    <row r="400" spans="1:8">
      <c r="A400" s="40"/>
      <c r="B400" s="296"/>
      <c r="C400" s="296"/>
      <c r="D400" s="296"/>
      <c r="E400" s="296"/>
      <c r="F400" s="296"/>
      <c r="G400" s="296"/>
      <c r="H400" s="296"/>
    </row>
    <row r="401" spans="1:8">
      <c r="A401" s="40"/>
      <c r="B401" s="296"/>
      <c r="C401" s="296"/>
      <c r="D401" s="296"/>
      <c r="E401" s="296"/>
      <c r="F401" s="296"/>
      <c r="G401" s="296"/>
      <c r="H401" s="296"/>
    </row>
    <row r="402" spans="1:8">
      <c r="A402" s="40"/>
      <c r="B402" s="296"/>
      <c r="C402" s="296"/>
      <c r="D402" s="296"/>
      <c r="E402" s="296"/>
      <c r="F402" s="296"/>
      <c r="G402" s="296"/>
      <c r="H402" s="296"/>
    </row>
    <row r="403" spans="1:8">
      <c r="A403" s="40"/>
      <c r="B403" s="296"/>
      <c r="C403" s="296"/>
      <c r="D403" s="296"/>
      <c r="E403" s="296"/>
      <c r="F403" s="296"/>
      <c r="G403" s="296"/>
      <c r="H403" s="296"/>
    </row>
    <row r="404" spans="1:8">
      <c r="A404" s="40"/>
      <c r="B404" s="296"/>
      <c r="C404" s="296"/>
      <c r="D404" s="296"/>
      <c r="E404" s="296"/>
      <c r="F404" s="296"/>
      <c r="G404" s="296"/>
      <c r="H404" s="296"/>
    </row>
    <row r="405" spans="1:8">
      <c r="A405" s="40"/>
      <c r="B405" s="296"/>
      <c r="C405" s="296"/>
      <c r="D405" s="296"/>
      <c r="E405" s="296"/>
      <c r="F405" s="296"/>
      <c r="G405" s="296"/>
      <c r="H405" s="296"/>
    </row>
    <row r="406" spans="1:8">
      <c r="A406" s="40"/>
      <c r="B406" s="296"/>
      <c r="C406" s="296"/>
      <c r="D406" s="296"/>
      <c r="E406" s="296"/>
      <c r="F406" s="296"/>
      <c r="G406" s="296"/>
      <c r="H406" s="296"/>
    </row>
    <row r="407" spans="1:8">
      <c r="A407" s="40"/>
      <c r="B407" s="296"/>
      <c r="C407" s="296"/>
      <c r="D407" s="296"/>
      <c r="E407" s="296"/>
      <c r="F407" s="296"/>
      <c r="G407" s="296"/>
      <c r="H407" s="296"/>
    </row>
    <row r="408" spans="1:8">
      <c r="A408" s="40"/>
      <c r="B408" s="296"/>
      <c r="C408" s="296"/>
      <c r="D408" s="296"/>
      <c r="E408" s="296"/>
      <c r="F408" s="296"/>
      <c r="G408" s="296"/>
      <c r="H408" s="296"/>
    </row>
    <row r="409" spans="1:8">
      <c r="A409" s="40"/>
      <c r="B409" s="296"/>
      <c r="C409" s="296"/>
      <c r="D409" s="296"/>
      <c r="E409" s="296"/>
      <c r="F409" s="296"/>
      <c r="G409" s="296"/>
      <c r="H409" s="296"/>
    </row>
    <row r="410" spans="1:8">
      <c r="A410" s="40"/>
      <c r="B410" s="296"/>
      <c r="C410" s="296"/>
      <c r="D410" s="296"/>
      <c r="E410" s="296"/>
      <c r="F410" s="296"/>
      <c r="G410" s="296"/>
      <c r="H410" s="296"/>
    </row>
    <row r="411" spans="1:8">
      <c r="A411" s="40"/>
      <c r="B411" s="296"/>
      <c r="C411" s="296"/>
      <c r="D411" s="296"/>
      <c r="E411" s="296"/>
      <c r="F411" s="296"/>
      <c r="G411" s="296"/>
      <c r="H411" s="296"/>
    </row>
    <row r="412" spans="1:8">
      <c r="A412" s="40"/>
      <c r="B412" s="296"/>
      <c r="C412" s="296"/>
      <c r="D412" s="296"/>
      <c r="E412" s="296"/>
      <c r="F412" s="296"/>
      <c r="G412" s="296"/>
      <c r="H412" s="296"/>
    </row>
    <row r="413" spans="1:8">
      <c r="A413" s="40"/>
      <c r="B413" s="296"/>
      <c r="C413" s="296"/>
      <c r="D413" s="296"/>
      <c r="E413" s="296"/>
      <c r="F413" s="296"/>
      <c r="G413" s="296"/>
      <c r="H413" s="296"/>
    </row>
    <row r="414" spans="1:8">
      <c r="A414" s="40"/>
      <c r="B414" s="296"/>
      <c r="C414" s="296"/>
      <c r="D414" s="296"/>
      <c r="E414" s="296"/>
      <c r="F414" s="296"/>
      <c r="G414" s="296"/>
      <c r="H414" s="296"/>
    </row>
    <row r="415" spans="1:8">
      <c r="A415" s="40"/>
      <c r="B415" s="296"/>
      <c r="C415" s="296"/>
      <c r="D415" s="296"/>
      <c r="E415" s="296"/>
      <c r="F415" s="296"/>
      <c r="G415" s="296"/>
      <c r="H415" s="296"/>
    </row>
    <row r="416" spans="1:8">
      <c r="A416" s="40"/>
      <c r="B416" s="296"/>
      <c r="C416" s="296"/>
      <c r="D416" s="296"/>
      <c r="E416" s="296"/>
      <c r="F416" s="296"/>
      <c r="G416" s="296"/>
      <c r="H416" s="296"/>
    </row>
    <row r="417" spans="1:8">
      <c r="A417" s="40"/>
      <c r="B417" s="296"/>
      <c r="C417" s="296"/>
      <c r="D417" s="296"/>
      <c r="E417" s="296"/>
      <c r="F417" s="296"/>
      <c r="G417" s="296"/>
      <c r="H417" s="296"/>
    </row>
    <row r="418" spans="1:8">
      <c r="A418" s="40"/>
      <c r="B418" s="296"/>
      <c r="C418" s="296"/>
      <c r="D418" s="296"/>
      <c r="E418" s="296"/>
      <c r="F418" s="296"/>
      <c r="G418" s="296"/>
      <c r="H418" s="296"/>
    </row>
    <row r="419" spans="1:8">
      <c r="A419" s="40"/>
      <c r="B419" s="296"/>
      <c r="C419" s="296"/>
      <c r="D419" s="296"/>
      <c r="E419" s="296"/>
      <c r="F419" s="296"/>
      <c r="G419" s="296"/>
      <c r="H419" s="296"/>
    </row>
    <row r="420" spans="1:8">
      <c r="A420" s="40"/>
      <c r="B420" s="296"/>
      <c r="C420" s="296"/>
      <c r="D420" s="296"/>
      <c r="E420" s="296"/>
      <c r="F420" s="296"/>
      <c r="G420" s="296"/>
      <c r="H420" s="296"/>
    </row>
  </sheetData>
  <mergeCells count="6">
    <mergeCell ref="A3:H3"/>
    <mergeCell ref="E7:H7"/>
    <mergeCell ref="D7:D8"/>
    <mergeCell ref="A7:A8"/>
    <mergeCell ref="B7:B8"/>
    <mergeCell ref="C7:C8"/>
  </mergeCells>
  <pageMargins left="0.7" right="0.7" top="0.75" bottom="0.75" header="0.3" footer="0.3"/>
  <pageSetup paperSize="9" scale="44" orientation="portrait" r:id="rId1"/>
  <rowBreaks count="1" manualBreakCount="1">
    <brk id="50" max="7"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FF66"/>
    <pageSetUpPr fitToPage="1"/>
  </sheetPr>
  <dimension ref="A1:S363"/>
  <sheetViews>
    <sheetView view="pageBreakPreview" zoomScale="50" zoomScaleNormal="48" zoomScaleSheetLayoutView="50" workbookViewId="0">
      <pane xSplit="2" ySplit="8" topLeftCell="C87" activePane="bottomRight" state="frozen"/>
      <selection activeCell="R13" sqref="R13"/>
      <selection pane="topRight" activeCell="R13" sqref="R13"/>
      <selection pane="bottomLeft" activeCell="R13" sqref="R13"/>
      <selection pane="bottomRight" activeCell="F141" sqref="F141"/>
    </sheetView>
  </sheetViews>
  <sheetFormatPr defaultRowHeight="18.75" outlineLevelRow="1" outlineLevelCol="1"/>
  <cols>
    <col min="1" max="1" width="68.42578125" style="3" customWidth="1"/>
    <col min="2" max="2" width="10.85546875" style="23" customWidth="1"/>
    <col min="3" max="3" width="15.85546875" style="23" customWidth="1" outlineLevel="1"/>
    <col min="4" max="4" width="15.140625" style="184" customWidth="1"/>
    <col min="5" max="5" width="17.42578125" style="283" customWidth="1"/>
    <col min="6" max="6" width="15.28515625" style="155" customWidth="1"/>
    <col min="7" max="7" width="14.140625" style="23" customWidth="1"/>
    <col min="8" max="8" width="14" style="23" customWidth="1"/>
    <col min="9" max="9" width="14.28515625" style="23" customWidth="1"/>
    <col min="10" max="10" width="14.42578125" style="23" customWidth="1"/>
    <col min="11" max="16384" width="9.140625" style="3"/>
  </cols>
  <sheetData>
    <row r="1" spans="1:10" s="151" customFormat="1">
      <c r="A1" s="151" t="s">
        <v>470</v>
      </c>
      <c r="B1" s="150"/>
      <c r="C1" s="150"/>
      <c r="D1" s="184"/>
      <c r="E1" s="283"/>
      <c r="F1" s="155"/>
      <c r="G1" s="150"/>
      <c r="H1" s="150"/>
      <c r="I1" s="150"/>
      <c r="J1" s="150"/>
    </row>
    <row r="2" spans="1:10">
      <c r="G2" s="230"/>
    </row>
    <row r="3" spans="1:10" hidden="1" outlineLevel="1">
      <c r="A3" s="44"/>
      <c r="B3" s="10"/>
      <c r="C3" s="10"/>
      <c r="D3" s="182"/>
      <c r="E3" s="281"/>
      <c r="F3" s="241"/>
      <c r="G3" s="10"/>
      <c r="H3" s="10"/>
      <c r="I3" s="10"/>
      <c r="J3" s="10"/>
    </row>
    <row r="4" spans="1:10" ht="9" hidden="1" customHeight="1" outlineLevel="1">
      <c r="A4" s="140"/>
      <c r="C4" s="143"/>
      <c r="D4" s="143"/>
      <c r="F4" s="242"/>
    </row>
    <row r="5" spans="1:10" collapsed="1">
      <c r="A5" s="447" t="s">
        <v>215</v>
      </c>
      <c r="B5" s="447"/>
      <c r="C5" s="447"/>
      <c r="D5" s="447"/>
      <c r="E5" s="447"/>
      <c r="F5" s="447"/>
      <c r="G5" s="447"/>
      <c r="H5" s="447"/>
      <c r="I5" s="447"/>
      <c r="J5" s="447"/>
    </row>
    <row r="6" spans="1:10">
      <c r="A6" s="293"/>
      <c r="B6" s="297"/>
      <c r="C6" s="293"/>
      <c r="D6" s="293"/>
      <c r="E6" s="293"/>
      <c r="F6" s="243"/>
      <c r="G6" s="293"/>
      <c r="H6" s="293"/>
      <c r="I6" s="293"/>
      <c r="J6" s="293"/>
    </row>
    <row r="7" spans="1:10" ht="29.25" customHeight="1">
      <c r="A7" s="428" t="s">
        <v>212</v>
      </c>
      <c r="B7" s="429" t="s">
        <v>34</v>
      </c>
      <c r="C7" s="425" t="s">
        <v>410</v>
      </c>
      <c r="D7" s="425" t="s">
        <v>461</v>
      </c>
      <c r="E7" s="453" t="s">
        <v>460</v>
      </c>
      <c r="F7" s="430" t="s">
        <v>428</v>
      </c>
      <c r="G7" s="431" t="s">
        <v>297</v>
      </c>
      <c r="H7" s="431"/>
      <c r="I7" s="431"/>
      <c r="J7" s="431"/>
    </row>
    <row r="8" spans="1:10" ht="139.5" customHeight="1">
      <c r="A8" s="428"/>
      <c r="B8" s="429"/>
      <c r="C8" s="427"/>
      <c r="D8" s="451"/>
      <c r="E8" s="444"/>
      <c r="F8" s="430"/>
      <c r="G8" s="12" t="s">
        <v>168</v>
      </c>
      <c r="H8" s="12" t="s">
        <v>169</v>
      </c>
      <c r="I8" s="12" t="s">
        <v>170</v>
      </c>
      <c r="J8" s="12" t="s">
        <v>86</v>
      </c>
    </row>
    <row r="9" spans="1:10" ht="18" customHeight="1">
      <c r="A9" s="287">
        <v>1</v>
      </c>
      <c r="B9" s="288">
        <v>2</v>
      </c>
      <c r="C9" s="288">
        <v>3</v>
      </c>
      <c r="D9" s="288">
        <v>4</v>
      </c>
      <c r="E9" s="288"/>
      <c r="F9" s="292">
        <v>6</v>
      </c>
      <c r="G9" s="288">
        <v>7</v>
      </c>
      <c r="H9" s="288">
        <v>8</v>
      </c>
      <c r="I9" s="288">
        <v>9</v>
      </c>
      <c r="J9" s="288">
        <v>10</v>
      </c>
    </row>
    <row r="10" spans="1:10" s="5" customFormat="1" ht="20.100000000000001" customHeight="1">
      <c r="A10" s="448" t="s">
        <v>252</v>
      </c>
      <c r="B10" s="448"/>
      <c r="C10" s="448"/>
      <c r="D10" s="448"/>
      <c r="E10" s="448"/>
      <c r="F10" s="448"/>
      <c r="G10" s="448"/>
      <c r="H10" s="448"/>
      <c r="I10" s="448"/>
      <c r="J10" s="448"/>
    </row>
    <row r="11" spans="1:10" s="5" customFormat="1" ht="39.75" customHeight="1">
      <c r="A11" s="144" t="s">
        <v>253</v>
      </c>
      <c r="B11" s="286">
        <v>1000</v>
      </c>
      <c r="C11" s="169">
        <v>217170.5</v>
      </c>
      <c r="D11" s="169">
        <v>251848</v>
      </c>
      <c r="E11" s="169">
        <v>278784.8</v>
      </c>
      <c r="F11" s="169">
        <v>278784.8</v>
      </c>
      <c r="G11" s="169">
        <v>69110.3</v>
      </c>
      <c r="H11" s="169">
        <v>70378.600000000006</v>
      </c>
      <c r="I11" s="169">
        <v>70504</v>
      </c>
      <c r="J11" s="169">
        <v>68791.899999999994</v>
      </c>
    </row>
    <row r="12" spans="1:10" s="5" customFormat="1" ht="26.25" customHeight="1">
      <c r="A12" s="63" t="s">
        <v>256</v>
      </c>
      <c r="B12" s="288">
        <v>1010</v>
      </c>
      <c r="C12" s="158">
        <v>217170.5</v>
      </c>
      <c r="D12" s="158">
        <v>251848</v>
      </c>
      <c r="E12" s="158">
        <v>278784.8</v>
      </c>
      <c r="F12" s="158">
        <v>278784.8</v>
      </c>
      <c r="G12" s="237">
        <v>69110.3</v>
      </c>
      <c r="H12" s="237">
        <v>70378.600000000006</v>
      </c>
      <c r="I12" s="237">
        <v>70504</v>
      </c>
      <c r="J12" s="237">
        <v>68791.899999999994</v>
      </c>
    </row>
    <row r="13" spans="1:10" s="5" customFormat="1" ht="20.100000000000001" customHeight="1">
      <c r="A13" s="63" t="s">
        <v>257</v>
      </c>
      <c r="B13" s="288">
        <v>1011</v>
      </c>
      <c r="C13" s="158">
        <v>0</v>
      </c>
      <c r="D13" s="158">
        <v>0</v>
      </c>
      <c r="E13" s="158">
        <v>0</v>
      </c>
      <c r="F13" s="158">
        <v>0</v>
      </c>
      <c r="G13" s="633">
        <v>0</v>
      </c>
      <c r="H13" s="633">
        <v>0</v>
      </c>
      <c r="I13" s="633">
        <v>0</v>
      </c>
      <c r="J13" s="633">
        <v>0</v>
      </c>
    </row>
    <row r="14" spans="1:10" s="5" customFormat="1" ht="20.100000000000001" customHeight="1">
      <c r="A14" s="63" t="s">
        <v>258</v>
      </c>
      <c r="B14" s="288">
        <v>1012</v>
      </c>
      <c r="C14" s="158">
        <v>0</v>
      </c>
      <c r="D14" s="158">
        <v>0</v>
      </c>
      <c r="E14" s="158">
        <v>0</v>
      </c>
      <c r="F14" s="158">
        <v>0</v>
      </c>
      <c r="G14" s="633">
        <v>0</v>
      </c>
      <c r="H14" s="633">
        <v>0</v>
      </c>
      <c r="I14" s="633">
        <v>0</v>
      </c>
      <c r="J14" s="633">
        <v>0</v>
      </c>
    </row>
    <row r="15" spans="1:10" s="5" customFormat="1" ht="20.100000000000001" customHeight="1">
      <c r="A15" s="63" t="s">
        <v>254</v>
      </c>
      <c r="B15" s="288">
        <v>1020</v>
      </c>
      <c r="C15" s="158">
        <v>36195.1</v>
      </c>
      <c r="D15" s="158">
        <v>41974.7</v>
      </c>
      <c r="E15" s="158">
        <v>46464.2</v>
      </c>
      <c r="F15" s="158">
        <v>46464.2</v>
      </c>
      <c r="G15" s="633">
        <v>11518.4</v>
      </c>
      <c r="H15" s="633">
        <v>11729.8</v>
      </c>
      <c r="I15" s="633">
        <v>11750.7</v>
      </c>
      <c r="J15" s="633">
        <v>11465.3</v>
      </c>
    </row>
    <row r="16" spans="1:10" s="5" customFormat="1" ht="20.100000000000001" customHeight="1">
      <c r="A16" s="63" t="s">
        <v>255</v>
      </c>
      <c r="B16" s="288">
        <v>1030</v>
      </c>
      <c r="C16" s="158">
        <v>0</v>
      </c>
      <c r="D16" s="158">
        <v>0</v>
      </c>
      <c r="E16" s="158">
        <v>0</v>
      </c>
      <c r="F16" s="158">
        <v>0</v>
      </c>
      <c r="G16" s="634">
        <v>0</v>
      </c>
      <c r="H16" s="634">
        <v>0</v>
      </c>
      <c r="I16" s="634">
        <v>0</v>
      </c>
      <c r="J16" s="634">
        <v>0</v>
      </c>
    </row>
    <row r="17" spans="1:19" s="5" customFormat="1" ht="42" customHeight="1">
      <c r="A17" s="290" t="s">
        <v>114</v>
      </c>
      <c r="B17" s="8">
        <v>1040</v>
      </c>
      <c r="C17" s="169">
        <v>180975.4</v>
      </c>
      <c r="D17" s="169">
        <v>209873.3</v>
      </c>
      <c r="E17" s="169">
        <v>232320.6</v>
      </c>
      <c r="F17" s="169">
        <v>232320.6</v>
      </c>
      <c r="G17" s="635">
        <v>57591.9</v>
      </c>
      <c r="H17" s="635">
        <v>58648.800000000003</v>
      </c>
      <c r="I17" s="635">
        <v>58753.3</v>
      </c>
      <c r="J17" s="635">
        <v>57326.6</v>
      </c>
    </row>
    <row r="18" spans="1:19" ht="37.5" customHeight="1">
      <c r="A18" s="290" t="s">
        <v>129</v>
      </c>
      <c r="B18" s="8">
        <v>1050</v>
      </c>
      <c r="C18" s="189">
        <v>144598.5</v>
      </c>
      <c r="D18" s="169">
        <v>183037.3</v>
      </c>
      <c r="E18" s="189">
        <v>221420.5</v>
      </c>
      <c r="F18" s="169">
        <v>221420.5</v>
      </c>
      <c r="G18" s="189">
        <v>56837</v>
      </c>
      <c r="H18" s="189">
        <v>53697.599999999999</v>
      </c>
      <c r="I18" s="189">
        <v>54475.6</v>
      </c>
      <c r="J18" s="189">
        <v>56410.3</v>
      </c>
    </row>
    <row r="19" spans="1:19" s="2" customFormat="1" ht="20.100000000000001" customHeight="1">
      <c r="A19" s="6" t="s">
        <v>225</v>
      </c>
      <c r="B19" s="7">
        <v>1051</v>
      </c>
      <c r="C19" s="158">
        <v>16853.599999999999</v>
      </c>
      <c r="D19" s="158">
        <v>23381.5</v>
      </c>
      <c r="E19" s="158">
        <v>24937.9</v>
      </c>
      <c r="F19" s="158">
        <v>24937.9</v>
      </c>
      <c r="G19" s="158">
        <v>6200.8</v>
      </c>
      <c r="H19" s="158">
        <v>7078.3</v>
      </c>
      <c r="I19" s="158">
        <v>6899.7</v>
      </c>
      <c r="J19" s="158">
        <v>4759.1000000000004</v>
      </c>
      <c r="K19" s="2">
        <v>6230.5</v>
      </c>
      <c r="L19" s="2">
        <v>6338.3</v>
      </c>
      <c r="M19" s="2">
        <v>4686.5</v>
      </c>
      <c r="N19" s="2">
        <v>24937.9</v>
      </c>
      <c r="O19" s="2">
        <v>24937.9</v>
      </c>
      <c r="P19" s="2">
        <v>6200.8</v>
      </c>
      <c r="Q19" s="2">
        <v>7078.3</v>
      </c>
      <c r="R19" s="2">
        <v>6899.7</v>
      </c>
      <c r="S19" s="2">
        <v>4759.1000000000004</v>
      </c>
    </row>
    <row r="20" spans="1:19" s="2" customFormat="1" ht="20.100000000000001" customHeight="1">
      <c r="A20" s="6" t="s">
        <v>78</v>
      </c>
      <c r="B20" s="7">
        <v>1052</v>
      </c>
      <c r="C20" s="158">
        <v>2219.1999999999998</v>
      </c>
      <c r="D20" s="158">
        <v>4216.3999999999996</v>
      </c>
      <c r="E20" s="158">
        <v>5745</v>
      </c>
      <c r="F20" s="158">
        <v>5745</v>
      </c>
      <c r="G20" s="158">
        <v>1855.5</v>
      </c>
      <c r="H20" s="158">
        <v>1252.5999999999999</v>
      </c>
      <c r="I20" s="158">
        <v>1026.7</v>
      </c>
      <c r="J20" s="158">
        <v>1610.2</v>
      </c>
      <c r="K20" s="2">
        <v>968.6</v>
      </c>
      <c r="L20" s="2">
        <v>941.6</v>
      </c>
      <c r="M20" s="2">
        <v>1332</v>
      </c>
      <c r="N20" s="2">
        <v>5745</v>
      </c>
      <c r="O20" s="2">
        <v>5745</v>
      </c>
      <c r="P20" s="2">
        <v>1855.5</v>
      </c>
      <c r="Q20" s="2">
        <v>1252.5999999999999</v>
      </c>
      <c r="R20" s="2">
        <v>1026.7</v>
      </c>
      <c r="S20" s="2">
        <v>1610.2</v>
      </c>
    </row>
    <row r="21" spans="1:19" s="2" customFormat="1" ht="20.100000000000001" customHeight="1">
      <c r="A21" s="6" t="s">
        <v>77</v>
      </c>
      <c r="B21" s="7">
        <v>1053</v>
      </c>
      <c r="C21" s="158">
        <v>18206.099999999999</v>
      </c>
      <c r="D21" s="158">
        <v>21427.4</v>
      </c>
      <c r="E21" s="158">
        <v>26807.599999999999</v>
      </c>
      <c r="F21" s="158">
        <v>26807.599999999999</v>
      </c>
      <c r="G21" s="158">
        <v>7300.7</v>
      </c>
      <c r="H21" s="158">
        <v>6367.6</v>
      </c>
      <c r="I21" s="158">
        <v>6349.6</v>
      </c>
      <c r="J21" s="158">
        <v>6789.7</v>
      </c>
      <c r="K21" s="2">
        <v>5423.1</v>
      </c>
      <c r="L21" s="2">
        <v>5287.1</v>
      </c>
      <c r="M21" s="2">
        <v>6169</v>
      </c>
      <c r="N21" s="2">
        <v>26807.599999999999</v>
      </c>
      <c r="O21" s="2">
        <v>26807.599999999999</v>
      </c>
      <c r="P21" s="2">
        <v>7300.7</v>
      </c>
      <c r="Q21" s="2">
        <v>6367.6</v>
      </c>
      <c r="R21" s="2">
        <v>6349.6</v>
      </c>
      <c r="S21" s="2">
        <v>6789.7</v>
      </c>
    </row>
    <row r="22" spans="1:19" s="2" customFormat="1" ht="20.100000000000001" customHeight="1">
      <c r="A22" s="6" t="s">
        <v>52</v>
      </c>
      <c r="B22" s="7">
        <v>1054</v>
      </c>
      <c r="C22" s="158">
        <v>34246.6</v>
      </c>
      <c r="D22" s="158">
        <v>45225.1</v>
      </c>
      <c r="E22" s="158">
        <v>53452.3</v>
      </c>
      <c r="F22" s="158">
        <v>53452.3</v>
      </c>
      <c r="G22" s="158">
        <v>13314</v>
      </c>
      <c r="H22" s="158">
        <v>12495.2</v>
      </c>
      <c r="I22" s="158">
        <v>13689</v>
      </c>
      <c r="J22" s="158">
        <v>13954.1</v>
      </c>
      <c r="K22" s="2">
        <v>10853.8</v>
      </c>
      <c r="L22" s="2">
        <v>10915.8</v>
      </c>
      <c r="M22" s="2">
        <v>11074</v>
      </c>
      <c r="N22" s="2">
        <v>53452.3</v>
      </c>
      <c r="O22" s="2">
        <v>53452.3</v>
      </c>
      <c r="P22" s="2">
        <v>13314</v>
      </c>
      <c r="Q22" s="2">
        <v>12495.2</v>
      </c>
      <c r="R22" s="2">
        <v>13689</v>
      </c>
      <c r="S22" s="2">
        <v>13954.1</v>
      </c>
    </row>
    <row r="23" spans="1:19" s="2" customFormat="1" ht="20.100000000000001" customHeight="1">
      <c r="A23" s="6" t="s">
        <v>53</v>
      </c>
      <c r="B23" s="7">
        <v>1055</v>
      </c>
      <c r="C23" s="158">
        <v>7326.6</v>
      </c>
      <c r="D23" s="158">
        <v>9649.1</v>
      </c>
      <c r="E23" s="158">
        <v>11759.5</v>
      </c>
      <c r="F23" s="158">
        <v>11759.5</v>
      </c>
      <c r="G23" s="158">
        <v>2929.1</v>
      </c>
      <c r="H23" s="158">
        <v>2748.9</v>
      </c>
      <c r="I23" s="158">
        <v>3011.6</v>
      </c>
      <c r="J23" s="158">
        <v>3069.9</v>
      </c>
      <c r="K23" s="2">
        <v>2314.9</v>
      </c>
      <c r="L23" s="2">
        <v>2401.5</v>
      </c>
      <c r="M23" s="2">
        <v>2436.3000000000002</v>
      </c>
      <c r="N23" s="2">
        <v>11759.5</v>
      </c>
      <c r="O23" s="2">
        <v>11759.5</v>
      </c>
      <c r="P23" s="2">
        <v>2929.1</v>
      </c>
      <c r="Q23" s="2">
        <v>2748.9</v>
      </c>
      <c r="R23" s="2">
        <v>3011.6</v>
      </c>
      <c r="S23" s="2">
        <v>3069.9</v>
      </c>
    </row>
    <row r="24" spans="1:19" s="2" customFormat="1" ht="56.25" customHeight="1">
      <c r="A24" s="6" t="s">
        <v>207</v>
      </c>
      <c r="B24" s="7">
        <v>1056</v>
      </c>
      <c r="C24" s="158">
        <v>5924.2</v>
      </c>
      <c r="D24" s="158">
        <v>6461.5</v>
      </c>
      <c r="E24" s="158">
        <v>6540</v>
      </c>
      <c r="F24" s="158">
        <v>6540</v>
      </c>
      <c r="G24" s="158">
        <v>2057.9</v>
      </c>
      <c r="H24" s="158">
        <v>1411.2</v>
      </c>
      <c r="I24" s="158">
        <v>1367.3</v>
      </c>
      <c r="J24" s="158">
        <v>1703.6</v>
      </c>
    </row>
    <row r="25" spans="1:19" s="2" customFormat="1" ht="31.5" customHeight="1">
      <c r="A25" s="6" t="s">
        <v>76</v>
      </c>
      <c r="B25" s="7">
        <v>1057</v>
      </c>
      <c r="C25" s="158">
        <v>14527.3</v>
      </c>
      <c r="D25" s="158">
        <v>15406.8</v>
      </c>
      <c r="E25" s="158">
        <v>15376.8</v>
      </c>
      <c r="F25" s="158">
        <v>15376.8</v>
      </c>
      <c r="G25" s="238">
        <v>3844.2</v>
      </c>
      <c r="H25" s="158">
        <v>3844.2</v>
      </c>
      <c r="I25" s="158">
        <v>3844.2</v>
      </c>
      <c r="J25" s="158">
        <v>3844.2</v>
      </c>
    </row>
    <row r="26" spans="1:19" s="2" customFormat="1" ht="24.75" customHeight="1">
      <c r="A26" s="6" t="s">
        <v>128</v>
      </c>
      <c r="B26" s="7">
        <v>1058</v>
      </c>
      <c r="C26" s="158">
        <v>45294.9</v>
      </c>
      <c r="D26" s="158">
        <v>57269.5</v>
      </c>
      <c r="E26" s="158">
        <v>76801.399999999994</v>
      </c>
      <c r="F26" s="158">
        <v>76801.399999999994</v>
      </c>
      <c r="G26" s="239">
        <v>19334.8</v>
      </c>
      <c r="H26" s="239">
        <v>18499.599999999999</v>
      </c>
      <c r="I26" s="239">
        <v>18287.5</v>
      </c>
      <c r="J26" s="239">
        <v>20679.5</v>
      </c>
    </row>
    <row r="27" spans="1:19" s="2" customFormat="1" ht="37.5" customHeight="1">
      <c r="A27" s="141" t="s">
        <v>298</v>
      </c>
      <c r="B27" s="7"/>
      <c r="C27" s="188">
        <v>10817.5</v>
      </c>
      <c r="D27" s="188">
        <v>10673.9</v>
      </c>
      <c r="E27" s="188">
        <v>14688.3</v>
      </c>
      <c r="F27" s="188">
        <v>14688.3</v>
      </c>
      <c r="G27" s="188">
        <v>3826</v>
      </c>
      <c r="H27" s="188">
        <v>3350.2</v>
      </c>
      <c r="I27" s="188">
        <v>3452.8</v>
      </c>
      <c r="J27" s="188">
        <v>4059.3</v>
      </c>
    </row>
    <row r="28" spans="1:19" s="2" customFormat="1" ht="40.5" customHeight="1">
      <c r="A28" s="141" t="s">
        <v>299</v>
      </c>
      <c r="B28" s="7"/>
      <c r="C28" s="188">
        <v>30878.799999999999</v>
      </c>
      <c r="D28" s="188">
        <v>40790.300000000003</v>
      </c>
      <c r="E28" s="188">
        <v>52479.4</v>
      </c>
      <c r="F28" s="188">
        <v>52479.4</v>
      </c>
      <c r="G28" s="188">
        <v>13299.3</v>
      </c>
      <c r="H28" s="188">
        <v>12851.7</v>
      </c>
      <c r="I28" s="188">
        <v>12404.4</v>
      </c>
      <c r="J28" s="188">
        <v>13924</v>
      </c>
    </row>
    <row r="29" spans="1:19" s="2" customFormat="1" ht="95.25" customHeight="1">
      <c r="A29" s="141" t="s">
        <v>300</v>
      </c>
      <c r="B29" s="7"/>
      <c r="C29" s="188">
        <v>2183.9</v>
      </c>
      <c r="D29" s="188">
        <v>4000.1</v>
      </c>
      <c r="E29" s="188">
        <v>7306</v>
      </c>
      <c r="F29" s="188">
        <v>7306</v>
      </c>
      <c r="G29" s="188">
        <v>1826.8</v>
      </c>
      <c r="H29" s="188">
        <v>1826.3</v>
      </c>
      <c r="I29" s="188">
        <v>1826.8</v>
      </c>
      <c r="J29" s="188">
        <v>1826.1</v>
      </c>
    </row>
    <row r="30" spans="1:19" s="2" customFormat="1" ht="78" customHeight="1">
      <c r="A30" s="141" t="s">
        <v>301</v>
      </c>
      <c r="B30" s="7"/>
      <c r="C30" s="188">
        <v>1414.7</v>
      </c>
      <c r="D30" s="188">
        <v>1805.2</v>
      </c>
      <c r="E30" s="188">
        <v>2327.6999999999998</v>
      </c>
      <c r="F30" s="188">
        <v>2327.6999999999998</v>
      </c>
      <c r="G30" s="188">
        <v>382.7</v>
      </c>
      <c r="H30" s="188">
        <v>471.4</v>
      </c>
      <c r="I30" s="188">
        <v>603.5</v>
      </c>
      <c r="J30" s="188">
        <v>870.1</v>
      </c>
    </row>
    <row r="31" spans="1:19" s="80" customFormat="1" ht="31.5" customHeight="1">
      <c r="A31" s="78" t="s">
        <v>273</v>
      </c>
      <c r="B31" s="79">
        <v>1060</v>
      </c>
      <c r="C31" s="135">
        <v>36376.9</v>
      </c>
      <c r="D31" s="135">
        <v>26836</v>
      </c>
      <c r="E31" s="135">
        <v>10900.1</v>
      </c>
      <c r="F31" s="135">
        <v>10900.1</v>
      </c>
      <c r="G31" s="135">
        <v>754.9</v>
      </c>
      <c r="H31" s="135">
        <v>4951.2</v>
      </c>
      <c r="I31" s="135">
        <v>4277.7</v>
      </c>
      <c r="J31" s="135">
        <v>916.3</v>
      </c>
    </row>
    <row r="32" spans="1:19" ht="39.75" customHeight="1">
      <c r="A32" s="290" t="s">
        <v>189</v>
      </c>
      <c r="B32" s="8">
        <v>1070</v>
      </c>
      <c r="C32" s="189">
        <v>13714.1</v>
      </c>
      <c r="D32" s="189">
        <v>30519.9</v>
      </c>
      <c r="E32" s="189">
        <v>14308.2</v>
      </c>
      <c r="F32" s="189">
        <v>39308.199999999997</v>
      </c>
      <c r="G32" s="189">
        <v>2222.5</v>
      </c>
      <c r="H32" s="189">
        <v>4073.4</v>
      </c>
      <c r="I32" s="189">
        <v>16157.9</v>
      </c>
      <c r="J32" s="189">
        <v>16854.400000000001</v>
      </c>
    </row>
    <row r="33" spans="1:10" ht="39.75" customHeight="1">
      <c r="A33" s="107" t="s">
        <v>309</v>
      </c>
      <c r="B33" s="8"/>
      <c r="C33" s="189">
        <v>7394.4</v>
      </c>
      <c r="D33" s="189">
        <v>10253.799999999999</v>
      </c>
      <c r="E33" s="189">
        <v>12401.6</v>
      </c>
      <c r="F33" s="189">
        <v>12401.6</v>
      </c>
      <c r="G33" s="189">
        <v>1896.1</v>
      </c>
      <c r="H33" s="189">
        <v>3672.1</v>
      </c>
      <c r="I33" s="189">
        <v>3751.5</v>
      </c>
      <c r="J33" s="189">
        <v>3081.9</v>
      </c>
    </row>
    <row r="34" spans="1:10" ht="39.75" customHeight="1">
      <c r="A34" s="198" t="s">
        <v>373</v>
      </c>
      <c r="B34" s="8"/>
      <c r="C34" s="190">
        <v>1705.5</v>
      </c>
      <c r="D34" s="190">
        <v>1761.3</v>
      </c>
      <c r="E34" s="190">
        <v>2063.6999999999998</v>
      </c>
      <c r="F34" s="190">
        <v>2063.6999999999998</v>
      </c>
      <c r="G34" s="190">
        <v>200.9</v>
      </c>
      <c r="H34" s="190">
        <v>552.79999999999995</v>
      </c>
      <c r="I34" s="190">
        <v>719.6</v>
      </c>
      <c r="J34" s="190">
        <v>590.4</v>
      </c>
    </row>
    <row r="35" spans="1:10" ht="36" customHeight="1">
      <c r="A35" s="217" t="s">
        <v>398</v>
      </c>
      <c r="B35" s="8"/>
      <c r="C35" s="190">
        <v>258.3</v>
      </c>
      <c r="D35" s="190">
        <v>637.70000000000005</v>
      </c>
      <c r="E35" s="190">
        <v>650</v>
      </c>
      <c r="F35" s="190">
        <v>650</v>
      </c>
      <c r="G35" s="190">
        <v>162.5</v>
      </c>
      <c r="H35" s="190">
        <v>162.5</v>
      </c>
      <c r="I35" s="190">
        <v>162.5</v>
      </c>
      <c r="J35" s="190">
        <v>162.5</v>
      </c>
    </row>
    <row r="36" spans="1:10" s="216" customFormat="1" ht="27.75" hidden="1" customHeight="1" outlineLevel="1">
      <c r="A36" s="231" t="s">
        <v>408</v>
      </c>
      <c r="B36" s="235"/>
      <c r="C36" s="190"/>
      <c r="D36" s="155">
        <v>1016.9</v>
      </c>
      <c r="E36" s="190">
        <v>0</v>
      </c>
      <c r="F36" s="190">
        <v>0</v>
      </c>
      <c r="G36" s="190">
        <v>0</v>
      </c>
      <c r="H36" s="190">
        <v>0</v>
      </c>
      <c r="I36" s="190">
        <v>0</v>
      </c>
      <c r="J36" s="190">
        <v>0</v>
      </c>
    </row>
    <row r="37" spans="1:10" ht="21.75" customHeight="1" collapsed="1">
      <c r="A37" s="168" t="s">
        <v>374</v>
      </c>
      <c r="B37" s="8"/>
      <c r="C37" s="190">
        <v>488.6</v>
      </c>
      <c r="D37" s="190">
        <v>1016.9</v>
      </c>
      <c r="E37" s="190">
        <v>2831.4</v>
      </c>
      <c r="F37" s="190">
        <v>2831.4</v>
      </c>
      <c r="G37" s="190">
        <v>0</v>
      </c>
      <c r="H37" s="190">
        <v>1132.5999999999999</v>
      </c>
      <c r="I37" s="190">
        <v>1132.5</v>
      </c>
      <c r="J37" s="190">
        <v>566.29999999999995</v>
      </c>
    </row>
    <row r="38" spans="1:10" ht="37.5" customHeight="1">
      <c r="A38" s="168" t="s">
        <v>397</v>
      </c>
      <c r="B38" s="8"/>
      <c r="C38" s="190">
        <v>33.6</v>
      </c>
      <c r="D38" s="190">
        <v>345.9</v>
      </c>
      <c r="E38" s="190">
        <v>155.6</v>
      </c>
      <c r="F38" s="190">
        <v>155.6</v>
      </c>
      <c r="G38" s="190">
        <v>38.9</v>
      </c>
      <c r="H38" s="190">
        <v>38.9</v>
      </c>
      <c r="I38" s="190">
        <v>38.9</v>
      </c>
      <c r="J38" s="190">
        <v>38.9</v>
      </c>
    </row>
    <row r="39" spans="1:10" ht="39" customHeight="1">
      <c r="A39" s="168" t="s">
        <v>378</v>
      </c>
      <c r="B39" s="8"/>
      <c r="C39" s="190">
        <v>3048.9</v>
      </c>
      <c r="D39" s="190">
        <v>3887.2</v>
      </c>
      <c r="E39" s="190">
        <v>3921.2</v>
      </c>
      <c r="F39" s="190">
        <v>3921.2</v>
      </c>
      <c r="G39" s="190">
        <v>942.2</v>
      </c>
      <c r="H39" s="190">
        <v>1044.0999999999999</v>
      </c>
      <c r="I39" s="190">
        <v>983.5</v>
      </c>
      <c r="J39" s="190">
        <v>951.4</v>
      </c>
    </row>
    <row r="40" spans="1:10" ht="19.5" customHeight="1">
      <c r="A40" s="168" t="s">
        <v>379</v>
      </c>
      <c r="B40" s="8"/>
      <c r="C40" s="190">
        <v>297.10000000000002</v>
      </c>
      <c r="D40" s="190">
        <v>217.1</v>
      </c>
      <c r="E40" s="190">
        <v>372</v>
      </c>
      <c r="F40" s="190">
        <v>372</v>
      </c>
      <c r="G40" s="190">
        <v>93</v>
      </c>
      <c r="H40" s="190">
        <v>93</v>
      </c>
      <c r="I40" s="190">
        <v>93</v>
      </c>
      <c r="J40" s="190">
        <v>93</v>
      </c>
    </row>
    <row r="41" spans="1:10" ht="21.75" customHeight="1">
      <c r="A41" s="168" t="s">
        <v>381</v>
      </c>
      <c r="B41" s="8"/>
      <c r="C41" s="190">
        <v>211.7</v>
      </c>
      <c r="D41" s="190">
        <v>320.10000000000002</v>
      </c>
      <c r="E41" s="190">
        <v>313</v>
      </c>
      <c r="F41" s="190">
        <v>313</v>
      </c>
      <c r="G41" s="190">
        <v>65.900000000000006</v>
      </c>
      <c r="H41" s="190">
        <v>100.2</v>
      </c>
      <c r="I41" s="190">
        <v>115.5</v>
      </c>
      <c r="J41" s="190">
        <v>31.4</v>
      </c>
    </row>
    <row r="42" spans="1:10" ht="20.100000000000001" customHeight="1">
      <c r="A42" s="168" t="s">
        <v>380</v>
      </c>
      <c r="B42" s="8"/>
      <c r="C42" s="190">
        <v>931.7</v>
      </c>
      <c r="D42" s="190">
        <v>1169.7</v>
      </c>
      <c r="E42" s="190">
        <v>1296.4000000000001</v>
      </c>
      <c r="F42" s="190">
        <v>1296.4000000000001</v>
      </c>
      <c r="G42" s="190">
        <v>233.2</v>
      </c>
      <c r="H42" s="190">
        <v>332.4</v>
      </c>
      <c r="I42" s="190">
        <v>330.4</v>
      </c>
      <c r="J42" s="190">
        <v>400.4</v>
      </c>
    </row>
    <row r="43" spans="1:10" ht="20.100000000000001" customHeight="1">
      <c r="A43" s="168" t="s">
        <v>376</v>
      </c>
      <c r="B43" s="8"/>
      <c r="C43" s="190">
        <v>91.6</v>
      </c>
      <c r="D43" s="190">
        <v>89.6</v>
      </c>
      <c r="E43" s="190">
        <v>131.1</v>
      </c>
      <c r="F43" s="190">
        <v>131.1</v>
      </c>
      <c r="G43" s="190">
        <v>8.1</v>
      </c>
      <c r="H43" s="190">
        <v>32.200000000000003</v>
      </c>
      <c r="I43" s="190">
        <v>45.4</v>
      </c>
      <c r="J43" s="190">
        <v>45.4</v>
      </c>
    </row>
    <row r="44" spans="1:10" ht="39.75" customHeight="1">
      <c r="A44" s="168" t="s">
        <v>377</v>
      </c>
      <c r="B44" s="8"/>
      <c r="C44" s="190">
        <v>4.2</v>
      </c>
      <c r="D44" s="190">
        <v>4</v>
      </c>
      <c r="E44" s="190">
        <v>10.8</v>
      </c>
      <c r="F44" s="190">
        <v>10.8</v>
      </c>
      <c r="G44" s="190">
        <v>2.7</v>
      </c>
      <c r="H44" s="190">
        <v>2.7</v>
      </c>
      <c r="I44" s="190">
        <v>2.7</v>
      </c>
      <c r="J44" s="190">
        <v>2.7</v>
      </c>
    </row>
    <row r="45" spans="1:10" ht="20.25" customHeight="1">
      <c r="A45" s="218" t="s">
        <v>382</v>
      </c>
      <c r="B45" s="8"/>
      <c r="C45" s="190">
        <v>241.4</v>
      </c>
      <c r="D45" s="190">
        <v>717.7</v>
      </c>
      <c r="E45" s="190">
        <v>554.29999999999995</v>
      </c>
      <c r="F45" s="190">
        <v>554.29999999999995</v>
      </c>
      <c r="G45" s="190">
        <v>124.6</v>
      </c>
      <c r="H45" s="190">
        <v>158.6</v>
      </c>
      <c r="I45" s="190">
        <v>99.8</v>
      </c>
      <c r="J45" s="190">
        <v>171.3</v>
      </c>
    </row>
    <row r="46" spans="1:10" ht="39" customHeight="1">
      <c r="A46" s="340" t="s">
        <v>383</v>
      </c>
      <c r="B46" s="235"/>
      <c r="C46" s="190">
        <v>81.8</v>
      </c>
      <c r="D46" s="190">
        <v>86.6</v>
      </c>
      <c r="E46" s="190">
        <v>102.1</v>
      </c>
      <c r="F46" s="190">
        <v>102.1</v>
      </c>
      <c r="G46" s="190">
        <v>24.1</v>
      </c>
      <c r="H46" s="190">
        <v>22.1</v>
      </c>
      <c r="I46" s="190">
        <v>27.7</v>
      </c>
      <c r="J46" s="190">
        <v>28.2</v>
      </c>
    </row>
    <row r="47" spans="1:10" ht="20.100000000000001" customHeight="1">
      <c r="A47" s="341" t="s">
        <v>310</v>
      </c>
      <c r="B47" s="235"/>
      <c r="C47" s="159">
        <v>6319.7</v>
      </c>
      <c r="D47" s="159">
        <v>20266.099999999999</v>
      </c>
      <c r="E47" s="159">
        <v>1906.6</v>
      </c>
      <c r="F47" s="159">
        <v>26906.6</v>
      </c>
      <c r="G47" s="159">
        <v>326.39999999999998</v>
      </c>
      <c r="H47" s="159">
        <v>401.3</v>
      </c>
      <c r="I47" s="159">
        <v>12406.4</v>
      </c>
      <c r="J47" s="159">
        <v>13772.5</v>
      </c>
    </row>
    <row r="48" spans="1:10" ht="37.5" customHeight="1">
      <c r="A48" s="342" t="s">
        <v>335</v>
      </c>
      <c r="B48" s="343"/>
      <c r="C48" s="191">
        <v>6105.4</v>
      </c>
      <c r="D48" s="191">
        <v>19420.3</v>
      </c>
      <c r="E48" s="191">
        <v>1405</v>
      </c>
      <c r="F48" s="191">
        <v>26405</v>
      </c>
      <c r="G48" s="191">
        <v>247.7</v>
      </c>
      <c r="H48" s="191">
        <v>340.7</v>
      </c>
      <c r="I48" s="191">
        <v>12286.4</v>
      </c>
      <c r="J48" s="191">
        <v>13530.2</v>
      </c>
    </row>
    <row r="49" spans="1:10" s="284" customFormat="1" ht="37.5" customHeight="1">
      <c r="A49" s="344" t="s">
        <v>367</v>
      </c>
      <c r="B49" s="343"/>
      <c r="C49" s="191"/>
      <c r="D49" s="191">
        <v>1098</v>
      </c>
      <c r="E49" s="191"/>
      <c r="F49" s="191"/>
      <c r="G49" s="191"/>
      <c r="H49" s="191"/>
      <c r="I49" s="191"/>
      <c r="J49" s="191"/>
    </row>
    <row r="50" spans="1:10" ht="89.25" customHeight="1" outlineLevel="1">
      <c r="A50" s="345" t="s">
        <v>459</v>
      </c>
      <c r="B50" s="329"/>
      <c r="C50" s="330"/>
      <c r="D50" s="330"/>
      <c r="E50" s="330">
        <v>0</v>
      </c>
      <c r="F50" s="330">
        <v>25000</v>
      </c>
      <c r="G50" s="330">
        <v>0</v>
      </c>
      <c r="H50" s="330">
        <v>0</v>
      </c>
      <c r="I50" s="330">
        <v>12000</v>
      </c>
      <c r="J50" s="330">
        <v>13000</v>
      </c>
    </row>
    <row r="51" spans="1:10" s="167" customFormat="1" ht="211.5" customHeight="1">
      <c r="A51" s="340" t="s">
        <v>464</v>
      </c>
      <c r="B51" s="329"/>
      <c r="C51" s="330">
        <v>4500</v>
      </c>
      <c r="D51" s="330">
        <v>16489.400000000001</v>
      </c>
      <c r="E51" s="330"/>
      <c r="F51" s="266">
        <v>0</v>
      </c>
      <c r="G51" s="266"/>
      <c r="H51" s="266"/>
      <c r="I51" s="266"/>
      <c r="J51" s="266"/>
    </row>
    <row r="52" spans="1:10" s="156" customFormat="1" ht="40.5" customHeight="1">
      <c r="A52" s="173" t="s">
        <v>389</v>
      </c>
      <c r="B52" s="121"/>
      <c r="C52" s="636">
        <v>34.9</v>
      </c>
      <c r="D52" s="338">
        <v>0</v>
      </c>
      <c r="E52" s="330"/>
      <c r="F52" s="234"/>
      <c r="G52" s="234"/>
      <c r="H52" s="234"/>
      <c r="I52" s="234"/>
      <c r="J52" s="234"/>
    </row>
    <row r="53" spans="1:10" ht="18" customHeight="1">
      <c r="A53" s="233" t="s">
        <v>332</v>
      </c>
      <c r="B53" s="121"/>
      <c r="C53" s="244">
        <v>1570.5</v>
      </c>
      <c r="D53" s="244">
        <v>1832.9</v>
      </c>
      <c r="E53" s="244">
        <v>1405</v>
      </c>
      <c r="F53" s="244">
        <v>1405</v>
      </c>
      <c r="G53" s="234">
        <v>247.7</v>
      </c>
      <c r="H53" s="234">
        <v>340.7</v>
      </c>
      <c r="I53" s="234">
        <v>286.39999999999998</v>
      </c>
      <c r="J53" s="244">
        <v>530.20000000000005</v>
      </c>
    </row>
    <row r="54" spans="1:10" ht="39" customHeight="1">
      <c r="A54" s="199" t="s">
        <v>353</v>
      </c>
      <c r="B54" s="200"/>
      <c r="C54" s="201">
        <v>40.5</v>
      </c>
      <c r="D54" s="201">
        <v>659.2</v>
      </c>
      <c r="E54" s="201">
        <v>283.10000000000002</v>
      </c>
      <c r="F54" s="201">
        <v>283.10000000000002</v>
      </c>
      <c r="G54" s="191">
        <v>27.9</v>
      </c>
      <c r="H54" s="191">
        <v>8.3000000000000007</v>
      </c>
      <c r="I54" s="191">
        <v>67.7</v>
      </c>
      <c r="J54" s="191">
        <v>179.2</v>
      </c>
    </row>
    <row r="55" spans="1:10" ht="20.100000000000001" customHeight="1">
      <c r="A55" s="105" t="s">
        <v>307</v>
      </c>
      <c r="B55" s="108"/>
      <c r="C55" s="191">
        <v>173.8</v>
      </c>
      <c r="D55" s="191">
        <v>186.6</v>
      </c>
      <c r="E55" s="191">
        <v>218.5</v>
      </c>
      <c r="F55" s="191">
        <v>218.5</v>
      </c>
      <c r="G55" s="191">
        <v>50.8</v>
      </c>
      <c r="H55" s="191">
        <v>52.3</v>
      </c>
      <c r="I55" s="191">
        <v>52.3</v>
      </c>
      <c r="J55" s="191">
        <v>63.1</v>
      </c>
    </row>
    <row r="56" spans="1:10" ht="20.100000000000001" customHeight="1">
      <c r="A56" s="290" t="s">
        <v>196</v>
      </c>
      <c r="B56" s="8">
        <v>1080</v>
      </c>
      <c r="C56" s="169">
        <v>7668.7</v>
      </c>
      <c r="D56" s="169">
        <v>9471</v>
      </c>
      <c r="E56" s="169">
        <v>12967.7</v>
      </c>
      <c r="F56" s="169">
        <v>12967.7</v>
      </c>
      <c r="G56" s="169">
        <v>3435.5</v>
      </c>
      <c r="H56" s="169">
        <v>3089</v>
      </c>
      <c r="I56" s="169">
        <v>3108.5</v>
      </c>
      <c r="J56" s="169">
        <v>3334.7</v>
      </c>
    </row>
    <row r="57" spans="1:10" ht="36" customHeight="1">
      <c r="A57" s="6" t="s">
        <v>113</v>
      </c>
      <c r="B57" s="7">
        <v>1081</v>
      </c>
      <c r="C57" s="159">
        <v>192.7</v>
      </c>
      <c r="D57" s="159">
        <v>104.9</v>
      </c>
      <c r="E57" s="158">
        <v>180.8</v>
      </c>
      <c r="F57" s="158">
        <v>180.8</v>
      </c>
      <c r="G57" s="158">
        <v>45.2</v>
      </c>
      <c r="H57" s="158">
        <v>45.2</v>
      </c>
      <c r="I57" s="158">
        <v>45.2</v>
      </c>
      <c r="J57" s="158">
        <v>45.2</v>
      </c>
    </row>
    <row r="58" spans="1:10" ht="20.100000000000001" customHeight="1">
      <c r="A58" s="6" t="s">
        <v>185</v>
      </c>
      <c r="B58" s="7">
        <v>1082</v>
      </c>
      <c r="C58" s="159">
        <v>0</v>
      </c>
      <c r="D58" s="159">
        <v>0</v>
      </c>
      <c r="E58" s="159">
        <v>0</v>
      </c>
      <c r="F58" s="158">
        <v>0</v>
      </c>
      <c r="G58" s="158">
        <v>0</v>
      </c>
      <c r="H58" s="158">
        <v>0</v>
      </c>
      <c r="I58" s="158">
        <v>0</v>
      </c>
      <c r="J58" s="158">
        <v>0</v>
      </c>
    </row>
    <row r="59" spans="1:10" ht="20.100000000000001" customHeight="1">
      <c r="A59" s="6" t="s">
        <v>75</v>
      </c>
      <c r="B59" s="7">
        <v>1083</v>
      </c>
      <c r="C59" s="159">
        <v>0</v>
      </c>
      <c r="D59" s="159">
        <v>0</v>
      </c>
      <c r="E59" s="159">
        <v>0</v>
      </c>
      <c r="F59" s="158">
        <v>0</v>
      </c>
      <c r="G59" s="158">
        <v>0</v>
      </c>
      <c r="H59" s="158">
        <v>0</v>
      </c>
      <c r="I59" s="158">
        <v>0</v>
      </c>
      <c r="J59" s="158">
        <v>0</v>
      </c>
    </row>
    <row r="60" spans="1:10" ht="20.100000000000001" customHeight="1">
      <c r="A60" s="6" t="s">
        <v>36</v>
      </c>
      <c r="B60" s="7">
        <v>1084</v>
      </c>
      <c r="C60" s="159">
        <v>0</v>
      </c>
      <c r="D60" s="159">
        <v>0</v>
      </c>
      <c r="E60" s="159">
        <v>0</v>
      </c>
      <c r="F60" s="158">
        <v>0</v>
      </c>
      <c r="G60" s="158">
        <v>0</v>
      </c>
      <c r="H60" s="158">
        <v>0</v>
      </c>
      <c r="I60" s="158">
        <v>0</v>
      </c>
      <c r="J60" s="158">
        <v>0</v>
      </c>
    </row>
    <row r="61" spans="1:10" ht="20.100000000000001" customHeight="1">
      <c r="A61" s="6" t="s">
        <v>37</v>
      </c>
      <c r="B61" s="7">
        <v>1085</v>
      </c>
      <c r="C61" s="159">
        <v>258.5</v>
      </c>
      <c r="D61" s="159">
        <v>139</v>
      </c>
      <c r="E61" s="159">
        <v>310.2</v>
      </c>
      <c r="F61" s="158">
        <v>310.2</v>
      </c>
      <c r="G61" s="158">
        <v>153</v>
      </c>
      <c r="H61" s="158">
        <v>52.4</v>
      </c>
      <c r="I61" s="158">
        <v>52.4</v>
      </c>
      <c r="J61" s="158">
        <v>52.4</v>
      </c>
    </row>
    <row r="62" spans="1:10" s="2" customFormat="1" ht="20.100000000000001" customHeight="1">
      <c r="A62" s="6" t="s">
        <v>50</v>
      </c>
      <c r="B62" s="7">
        <v>1086</v>
      </c>
      <c r="C62" s="158">
        <v>65.900000000000006</v>
      </c>
      <c r="D62" s="158">
        <v>71.7</v>
      </c>
      <c r="E62" s="159">
        <v>176.8</v>
      </c>
      <c r="F62" s="158">
        <v>176.8</v>
      </c>
      <c r="G62" s="158">
        <v>44.2</v>
      </c>
      <c r="H62" s="158">
        <v>44.2</v>
      </c>
      <c r="I62" s="158">
        <v>44.2</v>
      </c>
      <c r="J62" s="158">
        <v>44.2</v>
      </c>
    </row>
    <row r="63" spans="1:10" s="2" customFormat="1" ht="20.100000000000001" customHeight="1">
      <c r="A63" s="6" t="s">
        <v>51</v>
      </c>
      <c r="B63" s="7">
        <v>1087</v>
      </c>
      <c r="C63" s="158">
        <v>31.6</v>
      </c>
      <c r="D63" s="158">
        <v>31.2</v>
      </c>
      <c r="E63" s="159">
        <v>38</v>
      </c>
      <c r="F63" s="158">
        <v>38</v>
      </c>
      <c r="G63" s="158">
        <v>9.5</v>
      </c>
      <c r="H63" s="158">
        <v>9.5</v>
      </c>
      <c r="I63" s="158">
        <v>9.5</v>
      </c>
      <c r="J63" s="158">
        <v>9.5</v>
      </c>
    </row>
    <row r="64" spans="1:10" s="2" customFormat="1" ht="20.100000000000001" customHeight="1">
      <c r="A64" s="6" t="s">
        <v>52</v>
      </c>
      <c r="B64" s="7">
        <v>1088</v>
      </c>
      <c r="C64" s="158">
        <v>5072.5</v>
      </c>
      <c r="D64" s="158">
        <v>6910.1</v>
      </c>
      <c r="E64" s="158">
        <v>8630.5</v>
      </c>
      <c r="F64" s="158">
        <v>8630.5</v>
      </c>
      <c r="G64" s="158">
        <v>2135.4</v>
      </c>
      <c r="H64" s="158">
        <v>2135.4</v>
      </c>
      <c r="I64" s="158">
        <v>2163.6</v>
      </c>
      <c r="J64" s="158">
        <v>2196.1</v>
      </c>
    </row>
    <row r="65" spans="1:10" s="2" customFormat="1" ht="20.100000000000001" customHeight="1">
      <c r="A65" s="6" t="s">
        <v>53</v>
      </c>
      <c r="B65" s="7">
        <v>1089</v>
      </c>
      <c r="C65" s="158">
        <v>976.8</v>
      </c>
      <c r="D65" s="158">
        <v>1380</v>
      </c>
      <c r="E65" s="158">
        <v>1898.7</v>
      </c>
      <c r="F65" s="158">
        <v>1898.7</v>
      </c>
      <c r="G65" s="158">
        <v>469.8</v>
      </c>
      <c r="H65" s="158">
        <v>469.8</v>
      </c>
      <c r="I65" s="158">
        <v>476</v>
      </c>
      <c r="J65" s="158">
        <v>483.1</v>
      </c>
    </row>
    <row r="66" spans="1:10" s="2" customFormat="1" ht="42" customHeight="1">
      <c r="A66" s="6" t="s">
        <v>54</v>
      </c>
      <c r="B66" s="7">
        <v>1090</v>
      </c>
      <c r="C66" s="158">
        <v>115.7</v>
      </c>
      <c r="D66" s="158">
        <v>87.5</v>
      </c>
      <c r="E66" s="158">
        <v>88</v>
      </c>
      <c r="F66" s="158">
        <v>88</v>
      </c>
      <c r="G66" s="158">
        <v>22</v>
      </c>
      <c r="H66" s="158">
        <v>22</v>
      </c>
      <c r="I66" s="158">
        <v>22</v>
      </c>
      <c r="J66" s="158">
        <v>22</v>
      </c>
    </row>
    <row r="67" spans="1:10" s="2" customFormat="1" ht="42" customHeight="1">
      <c r="A67" s="6" t="s">
        <v>55</v>
      </c>
      <c r="B67" s="7">
        <v>1091</v>
      </c>
      <c r="C67" s="158">
        <v>0</v>
      </c>
      <c r="D67" s="158">
        <v>0</v>
      </c>
      <c r="E67" s="158">
        <v>0</v>
      </c>
      <c r="F67" s="158">
        <v>0</v>
      </c>
      <c r="G67" s="158">
        <v>0</v>
      </c>
      <c r="H67" s="158">
        <v>0</v>
      </c>
      <c r="I67" s="158">
        <v>0</v>
      </c>
      <c r="J67" s="158">
        <v>0</v>
      </c>
    </row>
    <row r="68" spans="1:10" s="2" customFormat="1" ht="36.75" customHeight="1">
      <c r="A68" s="6" t="s">
        <v>56</v>
      </c>
      <c r="B68" s="7">
        <v>1092</v>
      </c>
      <c r="C68" s="158">
        <v>0</v>
      </c>
      <c r="D68" s="158">
        <v>0</v>
      </c>
      <c r="E68" s="158">
        <v>0</v>
      </c>
      <c r="F68" s="158">
        <v>0</v>
      </c>
      <c r="G68" s="158">
        <v>0</v>
      </c>
      <c r="H68" s="158">
        <v>0</v>
      </c>
      <c r="I68" s="158">
        <v>0</v>
      </c>
      <c r="J68" s="158">
        <v>0</v>
      </c>
    </row>
    <row r="69" spans="1:10" s="2" customFormat="1" ht="33.75" customHeight="1">
      <c r="A69" s="6" t="s">
        <v>57</v>
      </c>
      <c r="B69" s="7">
        <v>1093</v>
      </c>
      <c r="C69" s="158">
        <v>0</v>
      </c>
      <c r="D69" s="158">
        <v>0</v>
      </c>
      <c r="E69" s="158">
        <v>0</v>
      </c>
      <c r="F69" s="158">
        <v>0</v>
      </c>
      <c r="G69" s="158">
        <v>0</v>
      </c>
      <c r="H69" s="158">
        <v>0</v>
      </c>
      <c r="I69" s="158">
        <v>0</v>
      </c>
      <c r="J69" s="158">
        <v>0</v>
      </c>
    </row>
    <row r="70" spans="1:10" s="2" customFormat="1" ht="20.100000000000001" customHeight="1">
      <c r="A70" s="6" t="s">
        <v>58</v>
      </c>
      <c r="B70" s="7">
        <v>1094</v>
      </c>
      <c r="C70" s="158">
        <v>0</v>
      </c>
      <c r="D70" s="158">
        <v>0</v>
      </c>
      <c r="E70" s="158">
        <v>0</v>
      </c>
      <c r="F70" s="158">
        <v>0</v>
      </c>
      <c r="G70" s="158">
        <v>0</v>
      </c>
      <c r="H70" s="158">
        <v>0</v>
      </c>
      <c r="I70" s="158">
        <v>0</v>
      </c>
      <c r="J70" s="158">
        <v>0</v>
      </c>
    </row>
    <row r="71" spans="1:10" s="2" customFormat="1" ht="20.100000000000001" customHeight="1">
      <c r="A71" s="6" t="s">
        <v>79</v>
      </c>
      <c r="B71" s="7">
        <v>1095</v>
      </c>
      <c r="C71" s="158">
        <v>48.4</v>
      </c>
      <c r="D71" s="158">
        <v>35.4</v>
      </c>
      <c r="E71" s="158">
        <v>112</v>
      </c>
      <c r="F71" s="158">
        <v>112</v>
      </c>
      <c r="G71" s="158">
        <v>28</v>
      </c>
      <c r="H71" s="158">
        <v>28</v>
      </c>
      <c r="I71" s="158">
        <v>28</v>
      </c>
      <c r="J71" s="158">
        <v>28</v>
      </c>
    </row>
    <row r="72" spans="1:10" s="2" customFormat="1" ht="22.5" customHeight="1">
      <c r="A72" s="6" t="s">
        <v>59</v>
      </c>
      <c r="B72" s="7">
        <v>1096</v>
      </c>
      <c r="C72" s="158">
        <v>0</v>
      </c>
      <c r="D72" s="158">
        <v>0</v>
      </c>
      <c r="E72" s="158">
        <v>0</v>
      </c>
      <c r="F72" s="158">
        <v>0</v>
      </c>
      <c r="G72" s="158">
        <v>0</v>
      </c>
      <c r="H72" s="158">
        <v>0</v>
      </c>
      <c r="I72" s="158">
        <v>0</v>
      </c>
      <c r="J72" s="158">
        <v>0</v>
      </c>
    </row>
    <row r="73" spans="1:10" s="2" customFormat="1" ht="19.5" customHeight="1">
      <c r="A73" s="6" t="s">
        <v>60</v>
      </c>
      <c r="B73" s="7">
        <v>1097</v>
      </c>
      <c r="C73" s="158">
        <v>0</v>
      </c>
      <c r="D73" s="158">
        <v>0</v>
      </c>
      <c r="E73" s="158">
        <v>0</v>
      </c>
      <c r="F73" s="158">
        <v>0</v>
      </c>
      <c r="G73" s="158">
        <v>0</v>
      </c>
      <c r="H73" s="158">
        <v>0</v>
      </c>
      <c r="I73" s="158">
        <v>0</v>
      </c>
      <c r="J73" s="158">
        <v>0</v>
      </c>
    </row>
    <row r="74" spans="1:10" s="2" customFormat="1" ht="39.75" customHeight="1">
      <c r="A74" s="6" t="s">
        <v>61</v>
      </c>
      <c r="B74" s="7">
        <v>1098</v>
      </c>
      <c r="C74" s="158">
        <v>0</v>
      </c>
      <c r="D74" s="158">
        <v>0</v>
      </c>
      <c r="E74" s="158">
        <v>0</v>
      </c>
      <c r="F74" s="158">
        <v>0</v>
      </c>
      <c r="G74" s="158">
        <v>0</v>
      </c>
      <c r="H74" s="158">
        <v>0</v>
      </c>
      <c r="I74" s="158">
        <v>0</v>
      </c>
      <c r="J74" s="158">
        <v>0</v>
      </c>
    </row>
    <row r="75" spans="1:10" s="2" customFormat="1" ht="35.25" customHeight="1">
      <c r="A75" s="6" t="s">
        <v>62</v>
      </c>
      <c r="B75" s="7">
        <v>1099</v>
      </c>
      <c r="C75" s="158">
        <v>62.7</v>
      </c>
      <c r="D75" s="158">
        <v>56.2</v>
      </c>
      <c r="E75" s="158">
        <v>73.2</v>
      </c>
      <c r="F75" s="158">
        <v>73.2</v>
      </c>
      <c r="G75" s="158">
        <v>18.3</v>
      </c>
      <c r="H75" s="158">
        <v>18.3</v>
      </c>
      <c r="I75" s="158">
        <v>18.3</v>
      </c>
      <c r="J75" s="158">
        <v>18.3</v>
      </c>
    </row>
    <row r="76" spans="1:10" s="2" customFormat="1" ht="57.75" customHeight="1">
      <c r="A76" s="6" t="s">
        <v>92</v>
      </c>
      <c r="B76" s="7">
        <v>1100</v>
      </c>
      <c r="C76" s="158">
        <v>283</v>
      </c>
      <c r="D76" s="158">
        <v>403</v>
      </c>
      <c r="E76" s="158">
        <v>560</v>
      </c>
      <c r="F76" s="158">
        <v>560</v>
      </c>
      <c r="G76" s="158">
        <v>285.2</v>
      </c>
      <c r="H76" s="158">
        <v>39.299999999999997</v>
      </c>
      <c r="I76" s="158">
        <v>24.4</v>
      </c>
      <c r="J76" s="158">
        <v>211.1</v>
      </c>
    </row>
    <row r="77" spans="1:10" s="2" customFormat="1" ht="17.25" customHeight="1">
      <c r="A77" s="6" t="s">
        <v>63</v>
      </c>
      <c r="B77" s="7">
        <v>1101</v>
      </c>
      <c r="C77" s="158">
        <v>0</v>
      </c>
      <c r="D77" s="158">
        <v>0</v>
      </c>
      <c r="E77" s="158">
        <v>0</v>
      </c>
      <c r="F77" s="158">
        <v>0</v>
      </c>
      <c r="G77" s="158">
        <v>0</v>
      </c>
      <c r="H77" s="158">
        <v>0</v>
      </c>
      <c r="I77" s="158">
        <v>0</v>
      </c>
      <c r="J77" s="158">
        <v>0</v>
      </c>
    </row>
    <row r="78" spans="1:10" s="2" customFormat="1" ht="20.100000000000001" customHeight="1">
      <c r="A78" s="6" t="s">
        <v>116</v>
      </c>
      <c r="B78" s="7">
        <v>1102</v>
      </c>
      <c r="C78" s="158">
        <v>560.9</v>
      </c>
      <c r="D78" s="158">
        <v>252</v>
      </c>
      <c r="E78" s="158">
        <v>899.5</v>
      </c>
      <c r="F78" s="158">
        <v>899.5</v>
      </c>
      <c r="G78" s="158">
        <v>224.9</v>
      </c>
      <c r="H78" s="158">
        <v>224.9</v>
      </c>
      <c r="I78" s="158">
        <v>224.9</v>
      </c>
      <c r="J78" s="158">
        <v>224.8</v>
      </c>
    </row>
    <row r="79" spans="1:10" s="109" customFormat="1" ht="20.100000000000001" customHeight="1">
      <c r="A79" s="110" t="s">
        <v>304</v>
      </c>
      <c r="B79" s="111"/>
      <c r="C79" s="188">
        <v>1.2</v>
      </c>
      <c r="D79" s="188">
        <v>1.3</v>
      </c>
      <c r="E79" s="188">
        <v>1.6</v>
      </c>
      <c r="F79" s="188">
        <v>1.6</v>
      </c>
      <c r="G79" s="195">
        <v>0.4</v>
      </c>
      <c r="H79" s="195">
        <v>0.4</v>
      </c>
      <c r="I79" s="195">
        <v>0.4</v>
      </c>
      <c r="J79" s="195">
        <v>0.4</v>
      </c>
    </row>
    <row r="80" spans="1:10" s="109" customFormat="1" ht="20.100000000000001" customHeight="1">
      <c r="A80" s="110" t="s">
        <v>312</v>
      </c>
      <c r="B80" s="111"/>
      <c r="C80" s="188">
        <v>37.6</v>
      </c>
      <c r="D80" s="188">
        <v>36.6</v>
      </c>
      <c r="E80" s="188">
        <v>46</v>
      </c>
      <c r="F80" s="188">
        <v>46</v>
      </c>
      <c r="G80" s="195">
        <v>11.5</v>
      </c>
      <c r="H80" s="195">
        <v>11.5</v>
      </c>
      <c r="I80" s="195">
        <v>11.5</v>
      </c>
      <c r="J80" s="195">
        <v>11.5</v>
      </c>
    </row>
    <row r="81" spans="1:10" s="109" customFormat="1" ht="20.100000000000001" customHeight="1">
      <c r="A81" s="110" t="s">
        <v>336</v>
      </c>
      <c r="B81" s="111"/>
      <c r="C81" s="188">
        <v>6.9</v>
      </c>
      <c r="D81" s="188">
        <v>11.5</v>
      </c>
      <c r="E81" s="188">
        <v>8.4</v>
      </c>
      <c r="F81" s="188">
        <v>8.4</v>
      </c>
      <c r="G81" s="195">
        <v>2.1</v>
      </c>
      <c r="H81" s="195">
        <v>2.1</v>
      </c>
      <c r="I81" s="195">
        <v>2.1</v>
      </c>
      <c r="J81" s="195">
        <v>2.1</v>
      </c>
    </row>
    <row r="82" spans="1:10" s="109" customFormat="1" ht="35.25" customHeight="1">
      <c r="A82" s="110" t="s">
        <v>313</v>
      </c>
      <c r="B82" s="111"/>
      <c r="C82" s="188">
        <v>31.3</v>
      </c>
      <c r="D82" s="188">
        <v>21</v>
      </c>
      <c r="E82" s="188">
        <v>38.799999999999997</v>
      </c>
      <c r="F82" s="188">
        <v>38.799999999999997</v>
      </c>
      <c r="G82" s="195">
        <v>9.6999999999999993</v>
      </c>
      <c r="H82" s="195">
        <v>9.6999999999999993</v>
      </c>
      <c r="I82" s="195">
        <v>9.6999999999999993</v>
      </c>
      <c r="J82" s="195">
        <v>9.6999999999999993</v>
      </c>
    </row>
    <row r="83" spans="1:10" s="109" customFormat="1" ht="20.100000000000001" customHeight="1">
      <c r="A83" s="110" t="s">
        <v>337</v>
      </c>
      <c r="B83" s="111"/>
      <c r="C83" s="188">
        <v>7.3</v>
      </c>
      <c r="D83" s="188">
        <v>27.6</v>
      </c>
      <c r="E83" s="188">
        <v>33.200000000000003</v>
      </c>
      <c r="F83" s="188">
        <v>33.200000000000003</v>
      </c>
      <c r="G83" s="195">
        <v>8.3000000000000007</v>
      </c>
      <c r="H83" s="195">
        <v>8.3000000000000007</v>
      </c>
      <c r="I83" s="195">
        <v>8.3000000000000007</v>
      </c>
      <c r="J83" s="195">
        <v>8.3000000000000007</v>
      </c>
    </row>
    <row r="84" spans="1:10" s="109" customFormat="1" ht="20.100000000000001" customHeight="1">
      <c r="A84" s="110" t="s">
        <v>338</v>
      </c>
      <c r="B84" s="111"/>
      <c r="C84" s="188">
        <v>4</v>
      </c>
      <c r="D84" s="188">
        <v>51.6</v>
      </c>
      <c r="E84" s="188">
        <v>5.6</v>
      </c>
      <c r="F84" s="188">
        <v>5.6</v>
      </c>
      <c r="G84" s="195">
        <v>1.4</v>
      </c>
      <c r="H84" s="195">
        <v>1.4</v>
      </c>
      <c r="I84" s="195">
        <v>1.4</v>
      </c>
      <c r="J84" s="195">
        <v>1.4</v>
      </c>
    </row>
    <row r="85" spans="1:10" s="109" customFormat="1" ht="20.100000000000001" customHeight="1">
      <c r="A85" s="110" t="s">
        <v>333</v>
      </c>
      <c r="B85" s="111"/>
      <c r="C85" s="188"/>
      <c r="D85" s="188">
        <v>0</v>
      </c>
      <c r="E85" s="188">
        <v>612.79999999999995</v>
      </c>
      <c r="F85" s="188">
        <v>612.79999999999995</v>
      </c>
      <c r="G85" s="195">
        <v>153.19999999999999</v>
      </c>
      <c r="H85" s="195">
        <v>153.19999999999999</v>
      </c>
      <c r="I85" s="195">
        <v>153.19999999999999</v>
      </c>
      <c r="J85" s="195">
        <v>153.19999999999999</v>
      </c>
    </row>
    <row r="86" spans="1:10" s="109" customFormat="1" ht="20.100000000000001" customHeight="1">
      <c r="A86" s="110" t="s">
        <v>314</v>
      </c>
      <c r="B86" s="111"/>
      <c r="C86" s="188">
        <v>472.6</v>
      </c>
      <c r="D86" s="188">
        <v>104.2</v>
      </c>
      <c r="E86" s="188">
        <v>153.1</v>
      </c>
      <c r="F86" s="188">
        <v>153.1</v>
      </c>
      <c r="G86" s="195">
        <v>38.299999999999997</v>
      </c>
      <c r="H86" s="195">
        <v>38.299999999999997</v>
      </c>
      <c r="I86" s="195">
        <v>38.299999999999997</v>
      </c>
      <c r="J86" s="195">
        <v>38.200000000000003</v>
      </c>
    </row>
    <row r="87" spans="1:10" ht="27.75" customHeight="1">
      <c r="A87" s="290" t="s">
        <v>197</v>
      </c>
      <c r="B87" s="8">
        <v>1110</v>
      </c>
      <c r="C87" s="169">
        <v>9366.6</v>
      </c>
      <c r="D87" s="169">
        <v>9958.2999999999993</v>
      </c>
      <c r="E87" s="169">
        <v>13283.3</v>
      </c>
      <c r="F87" s="169">
        <v>13283.3</v>
      </c>
      <c r="G87" s="169">
        <v>3299.1</v>
      </c>
      <c r="H87" s="169">
        <v>3232.1</v>
      </c>
      <c r="I87" s="169">
        <v>3311.5</v>
      </c>
      <c r="J87" s="169">
        <v>3440.6</v>
      </c>
    </row>
    <row r="88" spans="1:10" s="2" customFormat="1" ht="20.100000000000001" customHeight="1">
      <c r="A88" s="6" t="s">
        <v>166</v>
      </c>
      <c r="B88" s="7">
        <v>1111</v>
      </c>
      <c r="C88" s="158">
        <v>0</v>
      </c>
      <c r="D88" s="158">
        <v>0</v>
      </c>
      <c r="E88" s="158">
        <v>0</v>
      </c>
      <c r="F88" s="158">
        <v>0</v>
      </c>
      <c r="G88" s="158">
        <v>0</v>
      </c>
      <c r="H88" s="158">
        <v>0</v>
      </c>
      <c r="I88" s="158">
        <v>0</v>
      </c>
      <c r="J88" s="158">
        <v>0</v>
      </c>
    </row>
    <row r="89" spans="1:10" s="2" customFormat="1" ht="20.100000000000001" customHeight="1">
      <c r="A89" s="6" t="s">
        <v>167</v>
      </c>
      <c r="B89" s="7">
        <v>1112</v>
      </c>
      <c r="C89" s="158">
        <v>0</v>
      </c>
      <c r="D89" s="158">
        <v>0</v>
      </c>
      <c r="E89" s="158">
        <v>0</v>
      </c>
      <c r="F89" s="158">
        <v>0</v>
      </c>
      <c r="G89" s="158">
        <v>0</v>
      </c>
      <c r="H89" s="158">
        <v>0</v>
      </c>
      <c r="I89" s="158">
        <v>0</v>
      </c>
      <c r="J89" s="158">
        <v>0</v>
      </c>
    </row>
    <row r="90" spans="1:10" s="2" customFormat="1" ht="20.100000000000001" customHeight="1">
      <c r="A90" s="6" t="s">
        <v>52</v>
      </c>
      <c r="B90" s="7">
        <v>1113</v>
      </c>
      <c r="C90" s="158">
        <v>5895.1</v>
      </c>
      <c r="D90" s="158">
        <v>6792.7</v>
      </c>
      <c r="E90" s="158">
        <v>8418.9</v>
      </c>
      <c r="F90" s="158">
        <v>8418.9</v>
      </c>
      <c r="G90" s="158">
        <v>2045.7</v>
      </c>
      <c r="H90" s="158">
        <v>2045.7</v>
      </c>
      <c r="I90" s="158">
        <v>2146.8000000000002</v>
      </c>
      <c r="J90" s="158">
        <v>2180.6999999999998</v>
      </c>
    </row>
    <row r="91" spans="1:10" s="2" customFormat="1" ht="20.100000000000001" customHeight="1">
      <c r="A91" s="6" t="s">
        <v>76</v>
      </c>
      <c r="B91" s="7">
        <v>1114</v>
      </c>
      <c r="C91" s="158">
        <v>74</v>
      </c>
      <c r="D91" s="158">
        <v>75.599999999999994</v>
      </c>
      <c r="E91" s="158">
        <v>72.099999999999994</v>
      </c>
      <c r="F91" s="158">
        <v>72.099999999999994</v>
      </c>
      <c r="G91" s="158">
        <v>18.100000000000001</v>
      </c>
      <c r="H91" s="158">
        <v>18</v>
      </c>
      <c r="I91" s="158">
        <v>18</v>
      </c>
      <c r="J91" s="158">
        <v>18</v>
      </c>
    </row>
    <row r="92" spans="1:10" s="2" customFormat="1" ht="20.100000000000001" customHeight="1">
      <c r="A92" s="6" t="s">
        <v>95</v>
      </c>
      <c r="B92" s="7">
        <v>1115</v>
      </c>
      <c r="C92" s="158">
        <v>0</v>
      </c>
      <c r="D92" s="158">
        <v>0</v>
      </c>
      <c r="E92" s="158">
        <v>0</v>
      </c>
      <c r="F92" s="158">
        <v>0</v>
      </c>
      <c r="G92" s="158">
        <v>0</v>
      </c>
      <c r="H92" s="158">
        <v>0</v>
      </c>
      <c r="I92" s="158">
        <v>0</v>
      </c>
      <c r="J92" s="158">
        <v>0</v>
      </c>
    </row>
    <row r="93" spans="1:10" s="2" customFormat="1" ht="20.100000000000001" customHeight="1">
      <c r="A93" s="6" t="s">
        <v>371</v>
      </c>
      <c r="B93" s="7">
        <v>1116</v>
      </c>
      <c r="C93" s="158">
        <v>3397.5</v>
      </c>
      <c r="D93" s="158">
        <v>3090</v>
      </c>
      <c r="E93" s="158">
        <v>4792.3</v>
      </c>
      <c r="F93" s="158">
        <v>4792.3</v>
      </c>
      <c r="G93" s="158">
        <v>1235.3</v>
      </c>
      <c r="H93" s="158">
        <v>1168.4000000000001</v>
      </c>
      <c r="I93" s="158">
        <v>1146.7</v>
      </c>
      <c r="J93" s="158">
        <v>1241.9000000000001</v>
      </c>
    </row>
    <row r="94" spans="1:10" s="2" customFormat="1" ht="20.100000000000001" customHeight="1">
      <c r="A94" s="168" t="s">
        <v>53</v>
      </c>
      <c r="B94" s="103"/>
      <c r="C94" s="627">
        <v>1280.3</v>
      </c>
      <c r="D94" s="627">
        <v>1419.3</v>
      </c>
      <c r="E94" s="637">
        <v>1852.3</v>
      </c>
      <c r="F94" s="255">
        <v>1852.3</v>
      </c>
      <c r="G94" s="638">
        <v>450.1</v>
      </c>
      <c r="H94" s="638">
        <v>450.1</v>
      </c>
      <c r="I94" s="638">
        <v>472.3</v>
      </c>
      <c r="J94" s="638">
        <v>479.8</v>
      </c>
    </row>
    <row r="95" spans="1:10" s="2" customFormat="1" ht="57" customHeight="1">
      <c r="A95" s="168" t="s">
        <v>302</v>
      </c>
      <c r="B95" s="103"/>
      <c r="C95" s="193">
        <v>578.1</v>
      </c>
      <c r="D95" s="193">
        <v>543.1</v>
      </c>
      <c r="E95" s="639">
        <v>693</v>
      </c>
      <c r="F95" s="245">
        <v>693</v>
      </c>
      <c r="G95" s="640">
        <v>253.9</v>
      </c>
      <c r="H95" s="640">
        <v>144</v>
      </c>
      <c r="I95" s="640">
        <v>103.7</v>
      </c>
      <c r="J95" s="640">
        <v>191.4</v>
      </c>
    </row>
    <row r="96" spans="1:10" s="2" customFormat="1" ht="23.25" customHeight="1">
      <c r="A96" s="168" t="s">
        <v>372</v>
      </c>
      <c r="B96" s="103"/>
      <c r="C96" s="193">
        <v>1107.8</v>
      </c>
      <c r="D96" s="186">
        <v>976.4</v>
      </c>
      <c r="E96" s="236">
        <v>1901.7</v>
      </c>
      <c r="F96" s="186">
        <v>1901.7</v>
      </c>
      <c r="G96" s="236">
        <v>465.6</v>
      </c>
      <c r="H96" s="236">
        <v>480.7</v>
      </c>
      <c r="I96" s="236">
        <v>477.7</v>
      </c>
      <c r="J96" s="236">
        <v>477.7</v>
      </c>
    </row>
    <row r="97" spans="1:10" s="2" customFormat="1" ht="23.25" customHeight="1">
      <c r="A97" s="168" t="s">
        <v>403</v>
      </c>
      <c r="B97" s="103"/>
      <c r="C97" s="193"/>
      <c r="D97" s="193">
        <v>45.3</v>
      </c>
      <c r="E97" s="236">
        <v>108.7</v>
      </c>
      <c r="F97" s="186">
        <v>108.7</v>
      </c>
      <c r="G97" s="236">
        <v>22.9</v>
      </c>
      <c r="H97" s="236">
        <v>29</v>
      </c>
      <c r="I97" s="236">
        <v>28.4</v>
      </c>
      <c r="J97" s="236">
        <v>28.4</v>
      </c>
    </row>
    <row r="98" spans="1:10" s="2" customFormat="1" ht="57" customHeight="1">
      <c r="A98" s="168" t="s">
        <v>449</v>
      </c>
      <c r="B98" s="103"/>
      <c r="C98" s="193">
        <v>431.3</v>
      </c>
      <c r="D98" s="193">
        <v>105.9</v>
      </c>
      <c r="E98" s="639">
        <v>236.6</v>
      </c>
      <c r="F98" s="186">
        <v>236.6</v>
      </c>
      <c r="G98" s="236">
        <v>42.8</v>
      </c>
      <c r="H98" s="236">
        <v>64.599999999999994</v>
      </c>
      <c r="I98" s="236">
        <v>64.599999999999994</v>
      </c>
      <c r="J98" s="236">
        <v>64.599999999999994</v>
      </c>
    </row>
    <row r="99" spans="1:10" s="2" customFormat="1" ht="24" customHeight="1">
      <c r="A99" s="66" t="s">
        <v>96</v>
      </c>
      <c r="B99" s="8">
        <v>1120</v>
      </c>
      <c r="C99" s="169">
        <v>10410.299999999999</v>
      </c>
      <c r="D99" s="169">
        <v>25560</v>
      </c>
      <c r="E99" s="169">
        <v>13818.2</v>
      </c>
      <c r="F99" s="169">
        <v>13818.2</v>
      </c>
      <c r="G99" s="169">
        <v>2662</v>
      </c>
      <c r="H99" s="169">
        <v>3881</v>
      </c>
      <c r="I99" s="169">
        <v>3704.7</v>
      </c>
      <c r="J99" s="169">
        <v>3570.5</v>
      </c>
    </row>
    <row r="100" spans="1:10" s="2" customFormat="1" ht="20.100000000000001" customHeight="1">
      <c r="A100" s="6" t="s">
        <v>84</v>
      </c>
      <c r="B100" s="7">
        <v>1121</v>
      </c>
      <c r="C100" s="158">
        <v>0</v>
      </c>
      <c r="D100" s="158">
        <v>0</v>
      </c>
      <c r="E100" s="158"/>
      <c r="F100" s="158"/>
      <c r="G100" s="158">
        <v>0</v>
      </c>
      <c r="H100" s="158">
        <v>0</v>
      </c>
      <c r="I100" s="158">
        <v>0</v>
      </c>
      <c r="J100" s="158">
        <v>0</v>
      </c>
    </row>
    <row r="101" spans="1:10" s="2" customFormat="1" ht="20.100000000000001" customHeight="1">
      <c r="A101" s="6" t="s">
        <v>64</v>
      </c>
      <c r="B101" s="7">
        <v>1122</v>
      </c>
      <c r="C101" s="158">
        <v>0</v>
      </c>
      <c r="D101" s="158">
        <v>2282.6</v>
      </c>
      <c r="E101" s="158"/>
      <c r="F101" s="158"/>
      <c r="G101" s="158"/>
      <c r="H101" s="158"/>
      <c r="I101" s="158"/>
      <c r="J101" s="158"/>
    </row>
    <row r="102" spans="1:10" s="2" customFormat="1" ht="20.100000000000001" customHeight="1">
      <c r="A102" s="6" t="s">
        <v>74</v>
      </c>
      <c r="B102" s="7">
        <v>1123</v>
      </c>
      <c r="C102" s="158"/>
      <c r="D102" s="158">
        <v>0</v>
      </c>
      <c r="E102" s="158"/>
      <c r="F102" s="158"/>
      <c r="G102" s="158"/>
      <c r="H102" s="158"/>
      <c r="I102" s="158"/>
      <c r="J102" s="158"/>
    </row>
    <row r="103" spans="1:10" s="2" customFormat="1" ht="20.100000000000001" customHeight="1">
      <c r="A103" s="6" t="s">
        <v>190</v>
      </c>
      <c r="B103" s="7">
        <v>1124</v>
      </c>
      <c r="C103" s="158"/>
      <c r="D103" s="158">
        <v>0</v>
      </c>
      <c r="E103" s="158">
        <v>334.9</v>
      </c>
      <c r="F103" s="158">
        <v>334.9</v>
      </c>
      <c r="G103" s="158">
        <v>0</v>
      </c>
      <c r="H103" s="158">
        <v>226.5</v>
      </c>
      <c r="I103" s="158">
        <v>4.3</v>
      </c>
      <c r="J103" s="158">
        <v>104.1</v>
      </c>
    </row>
    <row r="104" spans="1:10" s="2" customFormat="1" ht="20.100000000000001" customHeight="1">
      <c r="A104" s="6" t="s">
        <v>208</v>
      </c>
      <c r="B104" s="7">
        <v>1125</v>
      </c>
      <c r="C104" s="158">
        <v>10410.299999999999</v>
      </c>
      <c r="D104" s="158">
        <v>23277.4</v>
      </c>
      <c r="E104" s="158">
        <v>13483.3</v>
      </c>
      <c r="F104" s="158">
        <v>13483.3</v>
      </c>
      <c r="G104" s="158">
        <v>2662</v>
      </c>
      <c r="H104" s="158">
        <v>3654.5</v>
      </c>
      <c r="I104" s="158">
        <v>3700.4</v>
      </c>
      <c r="J104" s="158">
        <v>3466.4</v>
      </c>
    </row>
    <row r="105" spans="1:10" s="2" customFormat="1" ht="40.5" customHeight="1">
      <c r="A105" s="146" t="s">
        <v>369</v>
      </c>
      <c r="B105" s="104"/>
      <c r="C105" s="158">
        <v>6387.3</v>
      </c>
      <c r="D105" s="158">
        <v>8992.6</v>
      </c>
      <c r="E105" s="158">
        <v>10691.3</v>
      </c>
      <c r="F105" s="158">
        <v>10691.3</v>
      </c>
      <c r="G105" s="158">
        <v>1986.4</v>
      </c>
      <c r="H105" s="158">
        <v>3119</v>
      </c>
      <c r="I105" s="158">
        <v>3083.9</v>
      </c>
      <c r="J105" s="158">
        <v>2502</v>
      </c>
    </row>
    <row r="106" spans="1:10" s="2" customFormat="1" ht="37.5" customHeight="1">
      <c r="A106" s="105" t="s">
        <v>373</v>
      </c>
      <c r="B106" s="104"/>
      <c r="C106" s="188">
        <v>1394.3</v>
      </c>
      <c r="D106" s="188">
        <v>1440.5</v>
      </c>
      <c r="E106" s="188">
        <v>1556</v>
      </c>
      <c r="F106" s="188">
        <v>1556</v>
      </c>
      <c r="G106" s="195">
        <v>406.5</v>
      </c>
      <c r="H106" s="195">
        <v>406.5</v>
      </c>
      <c r="I106" s="195">
        <v>371.5</v>
      </c>
      <c r="J106" s="195">
        <v>371.5</v>
      </c>
    </row>
    <row r="107" spans="1:10" s="2" customFormat="1" ht="39.75" customHeight="1">
      <c r="A107" s="105" t="s">
        <v>390</v>
      </c>
      <c r="B107" s="104"/>
      <c r="C107" s="188">
        <v>199.7</v>
      </c>
      <c r="D107" s="188">
        <v>579.1</v>
      </c>
      <c r="E107" s="188">
        <v>408</v>
      </c>
      <c r="F107" s="188">
        <v>408</v>
      </c>
      <c r="G107" s="195">
        <v>102</v>
      </c>
      <c r="H107" s="195">
        <v>102</v>
      </c>
      <c r="I107" s="195">
        <v>102</v>
      </c>
      <c r="J107" s="195">
        <v>102</v>
      </c>
    </row>
    <row r="108" spans="1:10" s="2" customFormat="1" ht="21.75" customHeight="1">
      <c r="A108" s="105" t="s">
        <v>374</v>
      </c>
      <c r="B108" s="104"/>
      <c r="C108" s="188">
        <v>487.3</v>
      </c>
      <c r="D108" s="188">
        <v>1016.9</v>
      </c>
      <c r="E108" s="188">
        <v>2831.4</v>
      </c>
      <c r="F108" s="188">
        <v>2831.4</v>
      </c>
      <c r="G108" s="195">
        <v>0</v>
      </c>
      <c r="H108" s="195">
        <v>1132.5999999999999</v>
      </c>
      <c r="I108" s="195">
        <v>1132.5</v>
      </c>
      <c r="J108" s="195">
        <v>566.29999999999995</v>
      </c>
    </row>
    <row r="109" spans="1:10" s="2" customFormat="1" ht="42.75" customHeight="1">
      <c r="A109" s="105" t="s">
        <v>375</v>
      </c>
      <c r="B109" s="104"/>
      <c r="C109" s="188">
        <v>27.1</v>
      </c>
      <c r="D109" s="188">
        <v>320.5</v>
      </c>
      <c r="E109" s="188">
        <v>139.19999999999999</v>
      </c>
      <c r="F109" s="188">
        <v>139.19999999999999</v>
      </c>
      <c r="G109" s="195">
        <v>34.799999999999997</v>
      </c>
      <c r="H109" s="195">
        <v>34.799999999999997</v>
      </c>
      <c r="I109" s="195">
        <v>34.799999999999997</v>
      </c>
      <c r="J109" s="195">
        <v>34.799999999999997</v>
      </c>
    </row>
    <row r="110" spans="1:10" s="2" customFormat="1" ht="40.5" customHeight="1">
      <c r="A110" s="105" t="s">
        <v>378</v>
      </c>
      <c r="B110" s="104"/>
      <c r="C110" s="188">
        <v>2798.4</v>
      </c>
      <c r="D110" s="188">
        <v>3532.1</v>
      </c>
      <c r="E110" s="188">
        <v>3556.7</v>
      </c>
      <c r="F110" s="188">
        <v>3556.7</v>
      </c>
      <c r="G110" s="195">
        <v>893.1</v>
      </c>
      <c r="H110" s="195">
        <v>893.1</v>
      </c>
      <c r="I110" s="195">
        <v>893.1</v>
      </c>
      <c r="J110" s="195">
        <v>877.4</v>
      </c>
    </row>
    <row r="111" spans="1:10" s="2" customFormat="1" ht="24.75" customHeight="1">
      <c r="A111" s="105" t="s">
        <v>379</v>
      </c>
      <c r="B111" s="104"/>
      <c r="C111" s="188">
        <v>282.60000000000002</v>
      </c>
      <c r="D111" s="188">
        <v>204.5</v>
      </c>
      <c r="E111" s="188">
        <v>342</v>
      </c>
      <c r="F111" s="188">
        <v>342</v>
      </c>
      <c r="G111" s="195">
        <v>85.5</v>
      </c>
      <c r="H111" s="195">
        <v>85.5</v>
      </c>
      <c r="I111" s="195">
        <v>85.5</v>
      </c>
      <c r="J111" s="195">
        <v>85.5</v>
      </c>
    </row>
    <row r="112" spans="1:10" s="2" customFormat="1" ht="21.75" customHeight="1">
      <c r="A112" s="105" t="s">
        <v>381</v>
      </c>
      <c r="B112" s="104"/>
      <c r="C112" s="188">
        <v>183.3</v>
      </c>
      <c r="D112" s="188">
        <v>268.39999999999998</v>
      </c>
      <c r="E112" s="188">
        <v>269.60000000000002</v>
      </c>
      <c r="F112" s="188">
        <v>269.60000000000002</v>
      </c>
      <c r="G112" s="195">
        <v>67.400000000000006</v>
      </c>
      <c r="H112" s="195">
        <v>67.400000000000006</v>
      </c>
      <c r="I112" s="195">
        <v>67.400000000000006</v>
      </c>
      <c r="J112" s="195">
        <v>67.400000000000006</v>
      </c>
    </row>
    <row r="113" spans="1:10" s="2" customFormat="1" ht="20.100000000000001" customHeight="1">
      <c r="A113" s="105" t="s">
        <v>380</v>
      </c>
      <c r="B113" s="104"/>
      <c r="C113" s="188">
        <v>764.6</v>
      </c>
      <c r="D113" s="188">
        <v>1002.5</v>
      </c>
      <c r="E113" s="188">
        <v>1085.2</v>
      </c>
      <c r="F113" s="188">
        <v>1085.2</v>
      </c>
      <c r="G113" s="195">
        <v>271.3</v>
      </c>
      <c r="H113" s="195">
        <v>271.3</v>
      </c>
      <c r="I113" s="195">
        <v>271.3</v>
      </c>
      <c r="J113" s="195">
        <v>271.3</v>
      </c>
    </row>
    <row r="114" spans="1:10" s="2" customFormat="1" ht="25.5" customHeight="1">
      <c r="A114" s="105" t="s">
        <v>376</v>
      </c>
      <c r="B114" s="104"/>
      <c r="C114" s="188">
        <v>73.400000000000006</v>
      </c>
      <c r="D114" s="188">
        <v>62.2</v>
      </c>
      <c r="E114" s="188">
        <v>88.8</v>
      </c>
      <c r="F114" s="188">
        <v>88.8</v>
      </c>
      <c r="G114" s="195">
        <v>22.2</v>
      </c>
      <c r="H114" s="195">
        <v>22.2</v>
      </c>
      <c r="I114" s="195">
        <v>22.2</v>
      </c>
      <c r="J114" s="195">
        <v>22.2</v>
      </c>
    </row>
    <row r="115" spans="1:10" s="2" customFormat="1" ht="39" customHeight="1">
      <c r="A115" s="105" t="s">
        <v>377</v>
      </c>
      <c r="B115" s="104"/>
      <c r="C115" s="188">
        <v>4.2</v>
      </c>
      <c r="D115" s="188">
        <v>4</v>
      </c>
      <c r="E115" s="188">
        <v>5.2</v>
      </c>
      <c r="F115" s="188">
        <v>5.2</v>
      </c>
      <c r="G115" s="195">
        <v>1.3</v>
      </c>
      <c r="H115" s="195">
        <v>1.3</v>
      </c>
      <c r="I115" s="195">
        <v>1.3</v>
      </c>
      <c r="J115" s="195">
        <v>1.3</v>
      </c>
    </row>
    <row r="116" spans="1:10" s="2" customFormat="1" ht="20.100000000000001" customHeight="1">
      <c r="A116" s="105" t="s">
        <v>382</v>
      </c>
      <c r="B116" s="104"/>
      <c r="C116" s="188">
        <v>172.3</v>
      </c>
      <c r="D116" s="188">
        <v>561.79999999999995</v>
      </c>
      <c r="E116" s="188">
        <v>408.8</v>
      </c>
      <c r="F116" s="188">
        <v>408.8</v>
      </c>
      <c r="G116" s="195">
        <v>102.2</v>
      </c>
      <c r="H116" s="195">
        <v>102.2</v>
      </c>
      <c r="I116" s="195">
        <v>102.2</v>
      </c>
      <c r="J116" s="195">
        <v>102.2</v>
      </c>
    </row>
    <row r="117" spans="1:10" s="2" customFormat="1" ht="40.5" customHeight="1">
      <c r="A117" s="105" t="s">
        <v>383</v>
      </c>
      <c r="B117" s="104"/>
      <c r="C117" s="188">
        <v>0.1</v>
      </c>
      <c r="D117" s="188">
        <v>0.1</v>
      </c>
      <c r="E117" s="188">
        <v>0.4</v>
      </c>
      <c r="F117" s="246">
        <v>0.4</v>
      </c>
      <c r="G117" s="195">
        <v>0.1</v>
      </c>
      <c r="H117" s="195">
        <v>0.1</v>
      </c>
      <c r="I117" s="195">
        <v>0.1</v>
      </c>
      <c r="J117" s="195">
        <v>0.1</v>
      </c>
    </row>
    <row r="118" spans="1:10" s="2" customFormat="1" ht="20.100000000000001" customHeight="1">
      <c r="A118" s="153" t="s">
        <v>370</v>
      </c>
      <c r="B118" s="104"/>
      <c r="C118" s="158">
        <v>4023</v>
      </c>
      <c r="D118" s="158">
        <v>14284.8</v>
      </c>
      <c r="E118" s="158">
        <v>2792</v>
      </c>
      <c r="F118" s="158">
        <v>2792</v>
      </c>
      <c r="G118" s="158">
        <v>675.6</v>
      </c>
      <c r="H118" s="158">
        <v>535.5</v>
      </c>
      <c r="I118" s="158">
        <v>616.5</v>
      </c>
      <c r="J118" s="158">
        <v>964.4</v>
      </c>
    </row>
    <row r="119" spans="1:10" s="17" customFormat="1" ht="39" customHeight="1">
      <c r="A119" s="105" t="s">
        <v>339</v>
      </c>
      <c r="B119" s="121"/>
      <c r="C119" s="210">
        <v>3808.7</v>
      </c>
      <c r="D119" s="210">
        <v>12988.7</v>
      </c>
      <c r="E119" s="237">
        <v>2298.6</v>
      </c>
      <c r="F119" s="158">
        <v>2298.6</v>
      </c>
      <c r="G119" s="237">
        <v>647.70000000000005</v>
      </c>
      <c r="H119" s="237">
        <v>527.20000000000005</v>
      </c>
      <c r="I119" s="237">
        <v>548.79999999999995</v>
      </c>
      <c r="J119" s="237">
        <v>574.9</v>
      </c>
    </row>
    <row r="120" spans="1:10" customFormat="1" ht="18.75" customHeight="1">
      <c r="A120" s="168" t="s">
        <v>303</v>
      </c>
      <c r="B120" s="153"/>
      <c r="C120" s="192">
        <v>2358.6</v>
      </c>
      <c r="D120" s="192">
        <v>11611.3</v>
      </c>
      <c r="E120" s="630">
        <v>0</v>
      </c>
      <c r="F120" s="192">
        <v>0</v>
      </c>
      <c r="G120" s="630">
        <v>0</v>
      </c>
      <c r="H120" s="630">
        <v>0</v>
      </c>
      <c r="I120" s="630">
        <v>0</v>
      </c>
      <c r="J120" s="630">
        <v>0</v>
      </c>
    </row>
    <row r="121" spans="1:10" s="17" customFormat="1" ht="36.75" customHeight="1">
      <c r="A121" s="105" t="s">
        <v>354</v>
      </c>
      <c r="B121" s="121"/>
      <c r="C121" s="210">
        <v>40.5</v>
      </c>
      <c r="D121" s="210">
        <v>655.1</v>
      </c>
      <c r="E121" s="210">
        <v>283.10000000000002</v>
      </c>
      <c r="F121" s="247">
        <v>283.10000000000002</v>
      </c>
      <c r="G121" s="237">
        <v>27.9</v>
      </c>
      <c r="H121" s="237">
        <v>8.3000000000000007</v>
      </c>
      <c r="I121" s="237">
        <v>67.7</v>
      </c>
      <c r="J121" s="237">
        <v>179.2</v>
      </c>
    </row>
    <row r="122" spans="1:10" s="2" customFormat="1" ht="20.100000000000001" customHeight="1">
      <c r="A122" s="105" t="s">
        <v>305</v>
      </c>
      <c r="B122" s="104"/>
      <c r="C122" s="194">
        <v>173.8</v>
      </c>
      <c r="D122" s="194">
        <v>641</v>
      </c>
      <c r="E122" s="631">
        <v>210.3</v>
      </c>
      <c r="F122" s="248">
        <v>210.3</v>
      </c>
      <c r="G122" s="633">
        <v>0</v>
      </c>
      <c r="H122" s="633">
        <v>0</v>
      </c>
      <c r="I122" s="633">
        <v>0</v>
      </c>
      <c r="J122" s="633">
        <v>210.3</v>
      </c>
    </row>
    <row r="123" spans="1:10" s="80" customFormat="1" ht="38.25" customHeight="1">
      <c r="A123" s="334" t="s">
        <v>274</v>
      </c>
      <c r="B123" s="337">
        <v>1130</v>
      </c>
      <c r="C123" s="336">
        <v>22645.4</v>
      </c>
      <c r="D123" s="336">
        <v>12366.6</v>
      </c>
      <c r="E123" s="336">
        <v>-14860.9</v>
      </c>
      <c r="F123" s="336">
        <v>10139.1</v>
      </c>
      <c r="G123" s="336">
        <v>-6419.2</v>
      </c>
      <c r="H123" s="336">
        <v>-1177.5</v>
      </c>
      <c r="I123" s="336">
        <v>10310.9</v>
      </c>
      <c r="J123" s="336">
        <v>7424.9</v>
      </c>
    </row>
    <row r="124" spans="1:10" ht="24.75" customHeight="1">
      <c r="A124" s="290" t="s">
        <v>115</v>
      </c>
      <c r="B124" s="8">
        <v>1140</v>
      </c>
      <c r="C124" s="189">
        <v>345.2</v>
      </c>
      <c r="D124" s="189">
        <v>0</v>
      </c>
      <c r="E124" s="159">
        <v>0</v>
      </c>
      <c r="F124" s="159">
        <v>0</v>
      </c>
      <c r="G124" s="158">
        <v>0</v>
      </c>
      <c r="H124" s="158">
        <v>0</v>
      </c>
      <c r="I124" s="158">
        <v>0</v>
      </c>
      <c r="J124" s="158">
        <v>0</v>
      </c>
    </row>
    <row r="125" spans="1:10" ht="20.100000000000001" customHeight="1">
      <c r="A125" s="290" t="s">
        <v>117</v>
      </c>
      <c r="B125" s="8">
        <v>1150</v>
      </c>
      <c r="C125" s="169">
        <v>3254.3</v>
      </c>
      <c r="D125" s="169">
        <v>4089.4</v>
      </c>
      <c r="E125" s="158">
        <v>3236.5</v>
      </c>
      <c r="F125" s="189">
        <v>3236.5</v>
      </c>
      <c r="G125" s="169">
        <v>0</v>
      </c>
      <c r="H125" s="169">
        <v>1672</v>
      </c>
      <c r="I125" s="169">
        <v>0</v>
      </c>
      <c r="J125" s="169">
        <v>1564.5</v>
      </c>
    </row>
    <row r="126" spans="1:10" ht="27" customHeight="1">
      <c r="A126" s="6" t="s">
        <v>467</v>
      </c>
      <c r="B126" s="8"/>
      <c r="C126" s="195">
        <v>3254.3</v>
      </c>
      <c r="D126" s="195">
        <v>4089.4</v>
      </c>
      <c r="E126" s="195">
        <v>3236.5</v>
      </c>
      <c r="F126" s="191">
        <v>3236.5</v>
      </c>
      <c r="G126" s="195">
        <v>0</v>
      </c>
      <c r="H126" s="195">
        <v>1672</v>
      </c>
      <c r="I126" s="195">
        <v>0</v>
      </c>
      <c r="J126" s="195">
        <v>1564.5</v>
      </c>
    </row>
    <row r="127" spans="1:10" ht="20.100000000000001" customHeight="1">
      <c r="A127" s="6" t="s">
        <v>12</v>
      </c>
      <c r="B127" s="8"/>
      <c r="C127" s="195"/>
      <c r="D127" s="195">
        <v>0</v>
      </c>
      <c r="E127" s="641"/>
      <c r="F127" s="191"/>
      <c r="G127" s="634"/>
      <c r="H127" s="634"/>
      <c r="I127" s="634"/>
      <c r="J127" s="634"/>
    </row>
    <row r="128" spans="1:10" ht="20.100000000000001" customHeight="1">
      <c r="A128" s="290" t="s">
        <v>191</v>
      </c>
      <c r="B128" s="8">
        <v>1160</v>
      </c>
      <c r="C128" s="189">
        <v>15039.7</v>
      </c>
      <c r="D128" s="189">
        <v>24974.9</v>
      </c>
      <c r="E128" s="189">
        <v>476.4</v>
      </c>
      <c r="F128" s="189">
        <v>476.4</v>
      </c>
      <c r="G128" s="642">
        <v>117.3</v>
      </c>
      <c r="H128" s="642">
        <v>118.7</v>
      </c>
      <c r="I128" s="642">
        <v>121.7</v>
      </c>
      <c r="J128" s="642">
        <v>118.7</v>
      </c>
    </row>
    <row r="129" spans="1:10" ht="20.100000000000001" customHeight="1">
      <c r="A129" s="6" t="s">
        <v>308</v>
      </c>
      <c r="B129" s="7"/>
      <c r="C129" s="159">
        <v>450</v>
      </c>
      <c r="D129" s="159">
        <v>478.8</v>
      </c>
      <c r="E129" s="158">
        <v>476.4</v>
      </c>
      <c r="F129" s="158">
        <v>476.4</v>
      </c>
      <c r="G129" s="158">
        <v>117.3</v>
      </c>
      <c r="H129" s="158">
        <v>118.7</v>
      </c>
      <c r="I129" s="158">
        <v>121.7</v>
      </c>
      <c r="J129" s="158">
        <v>118.7</v>
      </c>
    </row>
    <row r="130" spans="1:10" ht="20.100000000000001" customHeight="1">
      <c r="A130" s="6" t="s">
        <v>306</v>
      </c>
      <c r="B130" s="7"/>
      <c r="C130" s="159">
        <v>14589.7</v>
      </c>
      <c r="D130" s="159">
        <v>24496.1</v>
      </c>
      <c r="E130" s="158">
        <v>0</v>
      </c>
      <c r="F130" s="158">
        <v>0</v>
      </c>
      <c r="G130" s="158">
        <v>0</v>
      </c>
      <c r="H130" s="158">
        <v>0</v>
      </c>
      <c r="I130" s="158">
        <v>0</v>
      </c>
      <c r="J130" s="158">
        <v>0</v>
      </c>
    </row>
    <row r="131" spans="1:10" ht="20.100000000000001" customHeight="1">
      <c r="A131" s="290" t="s">
        <v>192</v>
      </c>
      <c r="B131" s="8">
        <v>1170</v>
      </c>
      <c r="C131" s="189">
        <v>20032.099999999999</v>
      </c>
      <c r="D131" s="189">
        <v>21436.5</v>
      </c>
      <c r="E131" s="189">
        <v>14</v>
      </c>
      <c r="F131" s="189">
        <v>14</v>
      </c>
      <c r="G131" s="189">
        <v>3.5</v>
      </c>
      <c r="H131" s="189">
        <v>3.5</v>
      </c>
      <c r="I131" s="189">
        <v>3.5</v>
      </c>
      <c r="J131" s="189">
        <v>3.5</v>
      </c>
    </row>
    <row r="132" spans="1:10" ht="18.75" customHeight="1">
      <c r="A132" s="6" t="s">
        <v>437</v>
      </c>
      <c r="B132" s="7"/>
      <c r="C132" s="158">
        <v>13</v>
      </c>
      <c r="D132" s="158">
        <v>12</v>
      </c>
      <c r="E132" s="158">
        <v>14</v>
      </c>
      <c r="F132" s="158">
        <v>14</v>
      </c>
      <c r="G132" s="158">
        <v>3.5</v>
      </c>
      <c r="H132" s="158">
        <v>3.5</v>
      </c>
      <c r="I132" s="158">
        <v>3.5</v>
      </c>
      <c r="J132" s="158">
        <v>3.5</v>
      </c>
    </row>
    <row r="133" spans="1:10" ht="19.5" customHeight="1">
      <c r="A133" s="6" t="s">
        <v>315</v>
      </c>
      <c r="B133" s="7"/>
      <c r="C133" s="158">
        <v>20009.7</v>
      </c>
      <c r="D133" s="158">
        <v>21423.5</v>
      </c>
      <c r="E133" s="158">
        <v>0</v>
      </c>
      <c r="F133" s="158">
        <v>0</v>
      </c>
      <c r="G133" s="158">
        <v>0</v>
      </c>
      <c r="H133" s="158">
        <v>0</v>
      </c>
      <c r="I133" s="158">
        <v>0</v>
      </c>
      <c r="J133" s="158">
        <v>0</v>
      </c>
    </row>
    <row r="134" spans="1:10" s="257" customFormat="1" ht="19.5" customHeight="1">
      <c r="A134" s="198" t="s">
        <v>447</v>
      </c>
      <c r="B134" s="7"/>
      <c r="C134" s="158"/>
      <c r="D134" s="158">
        <v>0</v>
      </c>
      <c r="E134" s="158">
        <v>0</v>
      </c>
      <c r="F134" s="158">
        <v>0</v>
      </c>
      <c r="G134" s="158">
        <v>0</v>
      </c>
      <c r="H134" s="158">
        <v>0</v>
      </c>
      <c r="I134" s="158">
        <v>0</v>
      </c>
      <c r="J134" s="158">
        <v>0</v>
      </c>
    </row>
    <row r="135" spans="1:10" ht="26.25" customHeight="1">
      <c r="A135" s="6" t="s">
        <v>311</v>
      </c>
      <c r="B135" s="7"/>
      <c r="C135" s="158">
        <v>9.4</v>
      </c>
      <c r="D135" s="158">
        <v>1</v>
      </c>
      <c r="E135" s="158">
        <v>0</v>
      </c>
      <c r="F135" s="158">
        <v>0</v>
      </c>
      <c r="G135" s="158">
        <v>0</v>
      </c>
      <c r="H135" s="158">
        <v>0</v>
      </c>
      <c r="I135" s="158">
        <v>0</v>
      </c>
      <c r="J135" s="158">
        <v>0</v>
      </c>
    </row>
    <row r="136" spans="1:10" s="80" customFormat="1" ht="37.5" customHeight="1">
      <c r="A136" s="334" t="s">
        <v>275</v>
      </c>
      <c r="B136" s="335">
        <v>1200</v>
      </c>
      <c r="C136" s="336">
        <v>14743.9</v>
      </c>
      <c r="D136" s="336">
        <v>11815.6</v>
      </c>
      <c r="E136" s="336">
        <v>-17635</v>
      </c>
      <c r="F136" s="336">
        <v>7365</v>
      </c>
      <c r="G136" s="336">
        <v>-6305.4</v>
      </c>
      <c r="H136" s="336">
        <v>-2734.3</v>
      </c>
      <c r="I136" s="336">
        <v>10429.1</v>
      </c>
      <c r="J136" s="336">
        <v>5975.6</v>
      </c>
    </row>
    <row r="137" spans="1:10" ht="20.100000000000001" customHeight="1">
      <c r="A137" s="6" t="s">
        <v>135</v>
      </c>
      <c r="B137" s="7">
        <v>1210</v>
      </c>
      <c r="C137" s="158">
        <v>2653.9</v>
      </c>
      <c r="D137" s="158">
        <v>-1398</v>
      </c>
      <c r="E137" s="158">
        <v>0</v>
      </c>
      <c r="F137" s="158">
        <v>2952.8</v>
      </c>
      <c r="G137" s="158">
        <v>0</v>
      </c>
      <c r="H137" s="158">
        <v>0</v>
      </c>
      <c r="I137" s="158">
        <v>1877.2</v>
      </c>
      <c r="J137" s="158">
        <v>1075.5999999999999</v>
      </c>
    </row>
    <row r="138" spans="1:10" ht="39.75" customHeight="1">
      <c r="A138" s="6" t="s">
        <v>136</v>
      </c>
      <c r="B138" s="7">
        <v>1220</v>
      </c>
      <c r="C138" s="158">
        <v>12090</v>
      </c>
      <c r="D138" s="158">
        <v>13213.6</v>
      </c>
      <c r="E138" s="158">
        <v>-17635</v>
      </c>
      <c r="F138" s="158">
        <v>4412.2</v>
      </c>
      <c r="G138" s="158">
        <v>-6305.4</v>
      </c>
      <c r="H138" s="158">
        <v>-2734.3</v>
      </c>
      <c r="I138" s="158">
        <v>8551.9</v>
      </c>
      <c r="J138" s="158">
        <v>4900</v>
      </c>
    </row>
    <row r="139" spans="1:10" s="80" customFormat="1" ht="24.75" customHeight="1">
      <c r="A139" s="334" t="s">
        <v>277</v>
      </c>
      <c r="B139" s="335">
        <v>1230</v>
      </c>
      <c r="C139" s="336">
        <v>12090</v>
      </c>
      <c r="D139" s="336">
        <v>13213.6</v>
      </c>
      <c r="E139" s="336">
        <v>-17635</v>
      </c>
      <c r="F139" s="336">
        <v>4412.2</v>
      </c>
      <c r="G139" s="336">
        <v>-6305.4</v>
      </c>
      <c r="H139" s="336">
        <v>-2734.3</v>
      </c>
      <c r="I139" s="336">
        <v>8551.9</v>
      </c>
      <c r="J139" s="336">
        <v>4900</v>
      </c>
    </row>
    <row r="140" spans="1:10" s="5" customFormat="1" ht="20.100000000000001" customHeight="1">
      <c r="A140" s="448" t="s">
        <v>226</v>
      </c>
      <c r="B140" s="448"/>
      <c r="C140" s="448"/>
      <c r="D140" s="448"/>
      <c r="E140" s="448"/>
      <c r="F140" s="448"/>
      <c r="G140" s="448"/>
      <c r="H140" s="448"/>
      <c r="I140" s="448"/>
      <c r="J140" s="449"/>
    </row>
    <row r="141" spans="1:10" ht="20.100000000000001" customHeight="1">
      <c r="A141" s="405" t="s">
        <v>35</v>
      </c>
      <c r="B141" s="400">
        <v>1240</v>
      </c>
      <c r="C141" s="158">
        <v>210074.4</v>
      </c>
      <c r="D141" s="158">
        <v>266766.09999999998</v>
      </c>
      <c r="E141" s="158">
        <v>247105.2</v>
      </c>
      <c r="F141" s="158">
        <v>272105.2</v>
      </c>
      <c r="G141" s="158">
        <v>59931.7</v>
      </c>
      <c r="H141" s="158">
        <v>62840.9</v>
      </c>
      <c r="I141" s="158">
        <v>75032.899999999994</v>
      </c>
      <c r="J141" s="158">
        <v>74299.7</v>
      </c>
    </row>
    <row r="142" spans="1:10" ht="20.100000000000001" customHeight="1">
      <c r="A142" s="405" t="s">
        <v>121</v>
      </c>
      <c r="B142" s="400">
        <v>1250</v>
      </c>
      <c r="C142" s="158">
        <v>197984.4</v>
      </c>
      <c r="D142" s="158">
        <v>253552.5</v>
      </c>
      <c r="E142" s="158">
        <v>264740.2</v>
      </c>
      <c r="F142" s="158">
        <v>267693</v>
      </c>
      <c r="G142" s="158">
        <v>66237.100000000006</v>
      </c>
      <c r="H142" s="158">
        <v>65575.199999999997</v>
      </c>
      <c r="I142" s="158">
        <v>66481</v>
      </c>
      <c r="J142" s="158">
        <v>69399.7</v>
      </c>
    </row>
    <row r="143" spans="1:10" ht="20.100000000000001" customHeight="1">
      <c r="A143" s="643" t="s">
        <v>199</v>
      </c>
      <c r="B143" s="643"/>
      <c r="C143" s="643"/>
      <c r="D143" s="643"/>
      <c r="E143" s="643"/>
      <c r="F143" s="643"/>
      <c r="G143" s="643"/>
      <c r="H143" s="643"/>
      <c r="I143" s="643"/>
      <c r="J143" s="644"/>
    </row>
    <row r="144" spans="1:10" ht="20.100000000000001" customHeight="1">
      <c r="A144" s="405" t="s">
        <v>227</v>
      </c>
      <c r="B144" s="645">
        <v>1260</v>
      </c>
      <c r="C144" s="159">
        <v>88918.8</v>
      </c>
      <c r="D144" s="159">
        <v>111627</v>
      </c>
      <c r="E144" s="253">
        <v>137740.70000000001</v>
      </c>
      <c r="F144" s="253">
        <v>137740.70000000001</v>
      </c>
      <c r="G144" s="159">
        <v>36098.199999999997</v>
      </c>
      <c r="H144" s="159">
        <v>33980.5</v>
      </c>
      <c r="I144" s="159">
        <v>33046.699999999997</v>
      </c>
      <c r="J144" s="159">
        <v>34615.300000000003</v>
      </c>
    </row>
    <row r="145" spans="1:10" ht="20.100000000000001" customHeight="1">
      <c r="A145" s="405" t="s">
        <v>225</v>
      </c>
      <c r="B145" s="645">
        <v>1261</v>
      </c>
      <c r="C145" s="159">
        <v>66687.199999999997</v>
      </c>
      <c r="D145" s="159">
        <v>84414.9</v>
      </c>
      <c r="E145" s="252">
        <v>104005</v>
      </c>
      <c r="F145" s="252">
        <v>104005</v>
      </c>
      <c r="G145" s="158">
        <v>26617.3</v>
      </c>
      <c r="H145" s="158">
        <v>26009.1</v>
      </c>
      <c r="I145" s="158">
        <v>25369.1</v>
      </c>
      <c r="J145" s="158">
        <v>26009.5</v>
      </c>
    </row>
    <row r="146" spans="1:10" ht="19.5" customHeight="1">
      <c r="A146" s="405" t="s">
        <v>40</v>
      </c>
      <c r="B146" s="645">
        <v>1262</v>
      </c>
      <c r="C146" s="159">
        <v>22231.599999999999</v>
      </c>
      <c r="D146" s="159">
        <v>27212.1</v>
      </c>
      <c r="E146" s="253">
        <v>33735.699999999997</v>
      </c>
      <c r="F146" s="253">
        <v>33735.699999999997</v>
      </c>
      <c r="G146" s="159">
        <v>9480.9</v>
      </c>
      <c r="H146" s="159">
        <v>7971.4</v>
      </c>
      <c r="I146" s="159">
        <v>7677.6</v>
      </c>
      <c r="J146" s="159">
        <v>8605.7999999999993</v>
      </c>
    </row>
    <row r="147" spans="1:10" ht="20.100000000000001" customHeight="1">
      <c r="A147" s="405" t="s">
        <v>31</v>
      </c>
      <c r="B147" s="645">
        <v>1270</v>
      </c>
      <c r="C147" s="159">
        <v>47752.800000000003</v>
      </c>
      <c r="D147" s="159">
        <v>62907.8</v>
      </c>
      <c r="E147" s="252">
        <v>74830.899999999994</v>
      </c>
      <c r="F147" s="252">
        <v>74830.899999999994</v>
      </c>
      <c r="G147" s="158">
        <v>18329.099999999999</v>
      </c>
      <c r="H147" s="158">
        <v>17892.2</v>
      </c>
      <c r="I147" s="158">
        <v>19160.099999999999</v>
      </c>
      <c r="J147" s="158">
        <v>19449.5</v>
      </c>
    </row>
    <row r="148" spans="1:10" ht="20.100000000000001" customHeight="1">
      <c r="A148" s="405" t="s">
        <v>32</v>
      </c>
      <c r="B148" s="645">
        <v>1280</v>
      </c>
      <c r="C148" s="159">
        <v>10173.4</v>
      </c>
      <c r="D148" s="159">
        <v>13374.3</v>
      </c>
      <c r="E148" s="252">
        <v>16462.8</v>
      </c>
      <c r="F148" s="252">
        <v>16462.8</v>
      </c>
      <c r="G148" s="158">
        <v>4032.4</v>
      </c>
      <c r="H148" s="158">
        <v>3936.2</v>
      </c>
      <c r="I148" s="158">
        <v>4215.3</v>
      </c>
      <c r="J148" s="158">
        <v>4278.8999999999996</v>
      </c>
    </row>
    <row r="149" spans="1:10" ht="20.100000000000001" customHeight="1">
      <c r="A149" s="405" t="s">
        <v>33</v>
      </c>
      <c r="B149" s="645">
        <v>1290</v>
      </c>
      <c r="C149" s="159">
        <v>15742.9</v>
      </c>
      <c r="D149" s="159">
        <v>16785.2</v>
      </c>
      <c r="E149" s="252">
        <v>17242.8</v>
      </c>
      <c r="F149" s="252">
        <v>17242.8</v>
      </c>
      <c r="G149" s="158">
        <v>4212.8</v>
      </c>
      <c r="H149" s="158">
        <v>4363.3999999999996</v>
      </c>
      <c r="I149" s="158">
        <v>4341.6000000000004</v>
      </c>
      <c r="J149" s="158">
        <v>4325</v>
      </c>
    </row>
    <row r="150" spans="1:10" ht="20.100000000000001" customHeight="1">
      <c r="A150" s="405" t="s">
        <v>41</v>
      </c>
      <c r="B150" s="645">
        <v>1300</v>
      </c>
      <c r="C150" s="159">
        <v>9455.6</v>
      </c>
      <c r="D150" s="159">
        <v>23332.2</v>
      </c>
      <c r="E150" s="253">
        <v>15212.5</v>
      </c>
      <c r="F150" s="253">
        <v>15212.5</v>
      </c>
      <c r="G150" s="159">
        <v>3561.1</v>
      </c>
      <c r="H150" s="159">
        <v>3727.4</v>
      </c>
      <c r="I150" s="159">
        <v>3836.6</v>
      </c>
      <c r="J150" s="159">
        <v>4087.4</v>
      </c>
    </row>
    <row r="151" spans="1:10" s="5" customFormat="1" ht="28.5" customHeight="1">
      <c r="A151" s="404" t="s">
        <v>70</v>
      </c>
      <c r="B151" s="646">
        <v>1310</v>
      </c>
      <c r="C151" s="189">
        <v>172043.5</v>
      </c>
      <c r="D151" s="189">
        <v>228026.5</v>
      </c>
      <c r="E151" s="254">
        <v>261489.7</v>
      </c>
      <c r="F151" s="254">
        <v>261489.7</v>
      </c>
      <c r="G151" s="189">
        <v>66233.600000000006</v>
      </c>
      <c r="H151" s="189">
        <v>63899.7</v>
      </c>
      <c r="I151" s="189">
        <v>64600.3</v>
      </c>
      <c r="J151" s="189">
        <v>66756.100000000006</v>
      </c>
    </row>
    <row r="152" spans="1:10" s="5" customFormat="1" ht="20.100000000000001" customHeight="1">
      <c r="A152" s="45"/>
      <c r="B152" s="49"/>
      <c r="C152" s="120"/>
      <c r="D152" s="120"/>
      <c r="E152" s="339"/>
      <c r="F152" s="339"/>
      <c r="G152" s="259">
        <f>G144+G147+G148+G149+G150</f>
        <v>66233.600000000006</v>
      </c>
      <c r="H152" s="259">
        <f>H144+H147+H148+H149+H150</f>
        <v>63899.7</v>
      </c>
      <c r="I152" s="259">
        <f>I144+I147+I148+I149+I150</f>
        <v>64600.3</v>
      </c>
      <c r="J152" s="259">
        <f>J144+J147+J148+J149+J150</f>
        <v>66756.100000000006</v>
      </c>
    </row>
    <row r="153" spans="1:10" s="5" customFormat="1" ht="15.75" customHeight="1">
      <c r="A153" s="45"/>
      <c r="B153" s="49"/>
      <c r="C153" s="50"/>
      <c r="D153" s="50"/>
      <c r="E153" s="258"/>
      <c r="F153" s="258"/>
      <c r="G153" s="260">
        <f>G142-G137-G131-G125</f>
        <v>66233.600000000006</v>
      </c>
      <c r="H153" s="260">
        <f>H142-H137-H131-H125</f>
        <v>63899.7</v>
      </c>
      <c r="I153" s="260">
        <f>I142-I137-I131-I125</f>
        <v>64600.3</v>
      </c>
      <c r="J153" s="260">
        <f>J142-J137-J131-J125</f>
        <v>66756.100000000006</v>
      </c>
    </row>
    <row r="154" spans="1:10" ht="16.5" customHeight="1">
      <c r="A154" s="26"/>
      <c r="C154" s="29"/>
      <c r="D154" s="183"/>
      <c r="E154" s="261"/>
      <c r="F154" s="261"/>
      <c r="G154" s="262"/>
      <c r="H154" s="263"/>
      <c r="I154" s="263"/>
      <c r="J154" s="263"/>
    </row>
    <row r="155" spans="1:10" ht="20.100000000000001" customHeight="1">
      <c r="A155" s="45" t="s">
        <v>329</v>
      </c>
      <c r="B155" s="1"/>
      <c r="C155" s="455" t="s">
        <v>206</v>
      </c>
      <c r="D155" s="455"/>
      <c r="E155" s="455"/>
      <c r="F155" s="455"/>
      <c r="G155" s="148"/>
      <c r="H155" s="423" t="s">
        <v>330</v>
      </c>
      <c r="I155" s="423"/>
      <c r="J155" s="423"/>
    </row>
    <row r="156" spans="1:10" s="2" customFormat="1" ht="20.100000000000001" customHeight="1">
      <c r="A156" s="54" t="s">
        <v>205</v>
      </c>
      <c r="B156" s="3"/>
      <c r="C156" s="456" t="s">
        <v>245</v>
      </c>
      <c r="D156" s="456"/>
      <c r="E156" s="456"/>
      <c r="F156" s="456"/>
      <c r="G156" s="4"/>
      <c r="H156" s="454" t="s">
        <v>109</v>
      </c>
      <c r="I156" s="454"/>
      <c r="J156" s="454"/>
    </row>
    <row r="157" spans="1:10" s="2" customFormat="1" ht="20.100000000000001" hidden="1" customHeight="1" outlineLevel="1">
      <c r="A157" s="45" t="s">
        <v>458</v>
      </c>
      <c r="B157" s="268"/>
      <c r="C157" s="420" t="s">
        <v>112</v>
      </c>
      <c r="D157" s="420"/>
      <c r="H157" s="423" t="s">
        <v>455</v>
      </c>
      <c r="I157" s="423"/>
      <c r="J157" s="423"/>
    </row>
    <row r="158" spans="1:10" s="2" customFormat="1" ht="20.100000000000001" hidden="1" customHeight="1" outlineLevel="1">
      <c r="A158" s="267" t="s">
        <v>93</v>
      </c>
      <c r="B158" s="268"/>
      <c r="C158" s="422" t="s">
        <v>94</v>
      </c>
      <c r="D158" s="422"/>
      <c r="H158" s="422" t="s">
        <v>109</v>
      </c>
      <c r="I158" s="422"/>
      <c r="J158" s="422"/>
    </row>
    <row r="159" spans="1:10" collapsed="1">
      <c r="A159" s="26"/>
      <c r="C159" s="29"/>
      <c r="D159" s="183"/>
      <c r="E159" s="282"/>
      <c r="F159" s="249"/>
      <c r="G159" s="29"/>
      <c r="H159" s="29"/>
      <c r="I159" s="29"/>
      <c r="J159" s="29"/>
    </row>
    <row r="160" spans="1:10">
      <c r="A160" s="26"/>
      <c r="C160" s="29"/>
      <c r="D160" s="183"/>
      <c r="E160" s="282"/>
      <c r="F160" s="249"/>
      <c r="G160" s="29"/>
      <c r="H160" s="29"/>
      <c r="I160" s="29"/>
      <c r="J160" s="29"/>
    </row>
    <row r="161" spans="1:10">
      <c r="A161" s="26"/>
      <c r="C161" s="29"/>
      <c r="D161" s="183"/>
      <c r="E161" s="282"/>
      <c r="F161" s="249"/>
      <c r="G161" s="29"/>
      <c r="H161" s="29"/>
      <c r="I161" s="29"/>
      <c r="J161" s="29"/>
    </row>
    <row r="162" spans="1:10">
      <c r="A162" s="26"/>
      <c r="C162" s="29"/>
      <c r="D162" s="183"/>
      <c r="E162" s="282"/>
      <c r="F162" s="249"/>
      <c r="G162" s="29"/>
      <c r="H162" s="29"/>
      <c r="I162" s="29"/>
      <c r="J162" s="29"/>
    </row>
    <row r="163" spans="1:10">
      <c r="A163" s="26"/>
      <c r="C163" s="29"/>
      <c r="D163" s="183"/>
      <c r="E163" s="282"/>
      <c r="F163" s="249"/>
      <c r="G163" s="29"/>
      <c r="H163" s="29"/>
      <c r="I163" s="29"/>
      <c r="J163" s="29"/>
    </row>
    <row r="164" spans="1:10">
      <c r="A164" s="26"/>
      <c r="C164" s="29"/>
      <c r="D164" s="183"/>
      <c r="E164" s="282"/>
      <c r="F164" s="249"/>
      <c r="G164" s="29"/>
      <c r="H164" s="29"/>
      <c r="I164" s="29"/>
      <c r="J164" s="29"/>
    </row>
    <row r="165" spans="1:10">
      <c r="A165" s="26"/>
      <c r="C165" s="29"/>
      <c r="D165" s="183"/>
      <c r="E165" s="282"/>
      <c r="F165" s="249"/>
      <c r="G165" s="29"/>
      <c r="H165" s="29"/>
      <c r="I165" s="29"/>
      <c r="J165" s="29"/>
    </row>
    <row r="166" spans="1:10">
      <c r="A166" s="26"/>
      <c r="C166" s="29"/>
      <c r="D166" s="183"/>
      <c r="E166" s="282"/>
      <c r="F166" s="249"/>
      <c r="G166" s="29"/>
      <c r="H166" s="29"/>
      <c r="I166" s="29"/>
      <c r="J166" s="29"/>
    </row>
    <row r="167" spans="1:10">
      <c r="A167" s="26"/>
      <c r="C167" s="29"/>
      <c r="D167" s="183"/>
      <c r="E167" s="282"/>
      <c r="F167" s="249"/>
      <c r="G167" s="29"/>
      <c r="H167" s="29"/>
      <c r="I167" s="29"/>
      <c r="J167" s="29"/>
    </row>
    <row r="168" spans="1:10">
      <c r="A168" s="26"/>
      <c r="C168" s="29"/>
      <c r="D168" s="183"/>
      <c r="E168" s="282"/>
      <c r="F168" s="249"/>
      <c r="G168" s="29"/>
      <c r="H168" s="29"/>
      <c r="I168" s="29"/>
      <c r="J168" s="29"/>
    </row>
    <row r="169" spans="1:10">
      <c r="A169" s="26"/>
      <c r="C169" s="29"/>
      <c r="D169" s="183"/>
      <c r="E169" s="282"/>
      <c r="F169" s="249"/>
      <c r="G169" s="29"/>
      <c r="H169" s="29"/>
      <c r="I169" s="29"/>
      <c r="J169" s="29"/>
    </row>
    <row r="170" spans="1:10">
      <c r="A170" s="26"/>
      <c r="C170" s="29"/>
      <c r="D170" s="183"/>
      <c r="E170" s="282"/>
      <c r="F170" s="249"/>
      <c r="G170" s="29"/>
      <c r="H170" s="29"/>
      <c r="I170" s="29"/>
      <c r="J170" s="29"/>
    </row>
    <row r="171" spans="1:10">
      <c r="A171" s="26"/>
      <c r="C171" s="29"/>
      <c r="D171" s="183"/>
      <c r="E171" s="282"/>
      <c r="F171" s="249"/>
      <c r="G171" s="29"/>
      <c r="H171" s="29"/>
      <c r="I171" s="29"/>
      <c r="J171" s="29"/>
    </row>
    <row r="172" spans="1:10">
      <c r="A172" s="26"/>
      <c r="C172" s="29"/>
      <c r="D172" s="183"/>
      <c r="E172" s="282"/>
      <c r="F172" s="249"/>
      <c r="G172" s="29"/>
      <c r="H172" s="29"/>
      <c r="I172" s="29"/>
      <c r="J172" s="29"/>
    </row>
    <row r="173" spans="1:10">
      <c r="A173" s="26"/>
      <c r="C173" s="29"/>
      <c r="D173" s="183"/>
      <c r="E173" s="282"/>
      <c r="F173" s="249"/>
      <c r="G173" s="29"/>
      <c r="H173" s="29"/>
      <c r="I173" s="29"/>
      <c r="J173" s="29"/>
    </row>
    <row r="174" spans="1:10">
      <c r="A174" s="26"/>
      <c r="C174" s="29"/>
      <c r="D174" s="183"/>
      <c r="E174" s="282"/>
      <c r="F174" s="249"/>
      <c r="G174" s="29"/>
      <c r="H174" s="29"/>
      <c r="I174" s="29"/>
      <c r="J174" s="29"/>
    </row>
    <row r="175" spans="1:10">
      <c r="A175" s="26"/>
      <c r="C175" s="29"/>
      <c r="D175" s="183"/>
      <c r="E175" s="282"/>
      <c r="F175" s="249"/>
      <c r="G175" s="29"/>
      <c r="H175" s="29"/>
      <c r="I175" s="29"/>
      <c r="J175" s="29"/>
    </row>
    <row r="176" spans="1:10">
      <c r="A176" s="26"/>
      <c r="C176" s="29"/>
      <c r="D176" s="183"/>
      <c r="E176" s="282"/>
      <c r="F176" s="249"/>
      <c r="G176" s="29"/>
      <c r="H176" s="29"/>
      <c r="I176" s="29"/>
      <c r="J176" s="29"/>
    </row>
    <row r="177" spans="1:10">
      <c r="A177" s="26"/>
      <c r="C177" s="29"/>
      <c r="D177" s="183"/>
      <c r="E177" s="282"/>
      <c r="F177" s="249"/>
      <c r="G177" s="29"/>
      <c r="H177" s="29"/>
      <c r="I177" s="29"/>
      <c r="J177" s="29"/>
    </row>
    <row r="178" spans="1:10">
      <c r="A178" s="26"/>
      <c r="C178" s="29"/>
      <c r="D178" s="183"/>
      <c r="E178" s="282"/>
      <c r="F178" s="249"/>
      <c r="G178" s="29"/>
      <c r="H178" s="29"/>
      <c r="I178" s="29"/>
      <c r="J178" s="29"/>
    </row>
    <row r="179" spans="1:10">
      <c r="A179" s="26"/>
      <c r="C179" s="29"/>
      <c r="D179" s="183"/>
      <c r="E179" s="282"/>
      <c r="F179" s="249"/>
      <c r="G179" s="29"/>
      <c r="H179" s="29"/>
      <c r="I179" s="29"/>
      <c r="J179" s="29"/>
    </row>
    <row r="180" spans="1:10">
      <c r="A180" s="26"/>
      <c r="C180" s="29"/>
      <c r="D180" s="183"/>
      <c r="E180" s="282"/>
      <c r="F180" s="249"/>
      <c r="G180" s="29"/>
      <c r="H180" s="29"/>
      <c r="I180" s="29"/>
      <c r="J180" s="29"/>
    </row>
    <row r="181" spans="1:10">
      <c r="A181" s="26"/>
      <c r="C181" s="29"/>
      <c r="D181" s="183"/>
      <c r="E181" s="282"/>
      <c r="F181" s="249"/>
      <c r="G181" s="29"/>
      <c r="H181" s="29"/>
      <c r="I181" s="29"/>
      <c r="J181" s="29"/>
    </row>
    <row r="182" spans="1:10">
      <c r="A182" s="26"/>
      <c r="C182" s="29"/>
      <c r="D182" s="183"/>
      <c r="E182" s="282"/>
      <c r="F182" s="249"/>
      <c r="G182" s="29"/>
      <c r="H182" s="29"/>
      <c r="I182" s="29"/>
      <c r="J182" s="29"/>
    </row>
    <row r="183" spans="1:10">
      <c r="A183" s="26"/>
      <c r="C183" s="29"/>
      <c r="D183" s="183"/>
      <c r="E183" s="282"/>
      <c r="F183" s="249"/>
      <c r="G183" s="29"/>
      <c r="H183" s="29"/>
      <c r="I183" s="29"/>
      <c r="J183" s="29"/>
    </row>
    <row r="184" spans="1:10">
      <c r="A184" s="26"/>
      <c r="C184" s="29"/>
      <c r="D184" s="183"/>
      <c r="E184" s="282"/>
      <c r="F184" s="249"/>
      <c r="G184" s="29"/>
      <c r="H184" s="29"/>
      <c r="I184" s="29"/>
      <c r="J184" s="29"/>
    </row>
    <row r="185" spans="1:10">
      <c r="A185" s="26"/>
      <c r="C185" s="29"/>
      <c r="D185" s="183"/>
      <c r="E185" s="282"/>
      <c r="F185" s="249"/>
      <c r="G185" s="29"/>
      <c r="H185" s="29"/>
      <c r="I185" s="29"/>
      <c r="J185" s="29"/>
    </row>
    <row r="186" spans="1:10">
      <c r="A186" s="26"/>
      <c r="C186" s="29"/>
      <c r="D186" s="183"/>
      <c r="E186" s="282"/>
      <c r="F186" s="249"/>
      <c r="G186" s="29"/>
      <c r="H186" s="29"/>
      <c r="I186" s="29"/>
      <c r="J186" s="29"/>
    </row>
    <row r="187" spans="1:10">
      <c r="A187" s="26"/>
      <c r="C187" s="29"/>
      <c r="D187" s="183"/>
      <c r="E187" s="282"/>
      <c r="F187" s="249"/>
      <c r="G187" s="29"/>
      <c r="H187" s="29"/>
      <c r="I187" s="29"/>
      <c r="J187" s="29"/>
    </row>
    <row r="188" spans="1:10">
      <c r="A188" s="26"/>
      <c r="C188" s="29"/>
      <c r="D188" s="183"/>
      <c r="E188" s="282"/>
      <c r="F188" s="249"/>
      <c r="G188" s="29"/>
      <c r="H188" s="29"/>
      <c r="I188" s="29"/>
      <c r="J188" s="29"/>
    </row>
    <row r="189" spans="1:10">
      <c r="A189" s="26"/>
      <c r="C189" s="29"/>
      <c r="D189" s="183"/>
      <c r="E189" s="282"/>
      <c r="F189" s="249"/>
      <c r="G189" s="29"/>
      <c r="H189" s="29"/>
      <c r="I189" s="29"/>
      <c r="J189" s="29"/>
    </row>
    <row r="190" spans="1:10">
      <c r="A190" s="26"/>
      <c r="C190" s="29"/>
      <c r="D190" s="183"/>
      <c r="E190" s="282"/>
      <c r="F190" s="249"/>
      <c r="G190" s="29"/>
      <c r="H190" s="29"/>
      <c r="I190" s="29"/>
      <c r="J190" s="29"/>
    </row>
    <row r="191" spans="1:10">
      <c r="A191" s="26"/>
      <c r="C191" s="29"/>
      <c r="D191" s="183"/>
      <c r="E191" s="282"/>
      <c r="F191" s="249"/>
      <c r="G191" s="29"/>
      <c r="H191" s="29"/>
      <c r="I191" s="29"/>
      <c r="J191" s="29"/>
    </row>
    <row r="192" spans="1:10">
      <c r="A192" s="26"/>
      <c r="C192" s="29"/>
      <c r="D192" s="183"/>
      <c r="E192" s="282"/>
      <c r="F192" s="249"/>
      <c r="G192" s="29"/>
      <c r="H192" s="29"/>
      <c r="I192" s="29"/>
      <c r="J192" s="29"/>
    </row>
    <row r="193" spans="1:10">
      <c r="A193" s="26"/>
      <c r="C193" s="29"/>
      <c r="D193" s="183"/>
      <c r="E193" s="282"/>
      <c r="F193" s="249"/>
      <c r="G193" s="29"/>
      <c r="H193" s="29"/>
      <c r="I193" s="29"/>
      <c r="J193" s="29"/>
    </row>
    <row r="194" spans="1:10">
      <c r="A194" s="26"/>
      <c r="C194" s="29"/>
      <c r="D194" s="183"/>
      <c r="E194" s="282"/>
      <c r="F194" s="249"/>
      <c r="G194" s="29"/>
      <c r="H194" s="29"/>
      <c r="I194" s="29"/>
      <c r="J194" s="29"/>
    </row>
    <row r="195" spans="1:10">
      <c r="A195" s="26"/>
      <c r="C195" s="29"/>
      <c r="D195" s="183"/>
      <c r="E195" s="282"/>
      <c r="F195" s="249"/>
      <c r="G195" s="29"/>
      <c r="H195" s="29"/>
      <c r="I195" s="29"/>
      <c r="J195" s="29"/>
    </row>
    <row r="196" spans="1:10">
      <c r="A196" s="26"/>
      <c r="C196" s="29"/>
      <c r="D196" s="183"/>
      <c r="E196" s="282"/>
      <c r="F196" s="249"/>
      <c r="G196" s="29"/>
      <c r="H196" s="29"/>
      <c r="I196" s="29"/>
      <c r="J196" s="29"/>
    </row>
    <row r="197" spans="1:10">
      <c r="A197" s="40"/>
    </row>
    <row r="198" spans="1:10">
      <c r="A198" s="40"/>
    </row>
    <row r="199" spans="1:10">
      <c r="A199" s="40"/>
    </row>
    <row r="200" spans="1:10">
      <c r="A200" s="40"/>
    </row>
    <row r="201" spans="1:10">
      <c r="A201" s="40"/>
    </row>
    <row r="202" spans="1:10">
      <c r="A202" s="40"/>
    </row>
    <row r="203" spans="1:10">
      <c r="A203" s="40"/>
    </row>
    <row r="204" spans="1:10">
      <c r="A204" s="40"/>
    </row>
    <row r="205" spans="1:10">
      <c r="A205" s="40"/>
    </row>
    <row r="206" spans="1:10">
      <c r="A206" s="40"/>
    </row>
    <row r="207" spans="1:10">
      <c r="A207" s="40"/>
    </row>
    <row r="208" spans="1:10">
      <c r="A208" s="40"/>
      <c r="B208" s="3"/>
      <c r="C208" s="3"/>
      <c r="D208" s="185"/>
      <c r="E208" s="284"/>
      <c r="G208" s="3"/>
      <c r="H208" s="3"/>
      <c r="I208" s="3"/>
      <c r="J208" s="3"/>
    </row>
    <row r="209" spans="1:10">
      <c r="A209" s="40"/>
      <c r="B209" s="3"/>
      <c r="C209" s="3"/>
      <c r="D209" s="185"/>
      <c r="E209" s="284"/>
      <c r="G209" s="3"/>
      <c r="H209" s="3"/>
      <c r="I209" s="3"/>
      <c r="J209" s="3"/>
    </row>
    <row r="210" spans="1:10">
      <c r="A210" s="40"/>
      <c r="B210" s="3"/>
      <c r="C210" s="3"/>
      <c r="D210" s="185"/>
      <c r="E210" s="284"/>
      <c r="G210" s="3"/>
      <c r="H210" s="3"/>
      <c r="I210" s="3"/>
      <c r="J210" s="3"/>
    </row>
    <row r="211" spans="1:10">
      <c r="A211" s="40"/>
      <c r="B211" s="3"/>
      <c r="C211" s="3"/>
      <c r="D211" s="185"/>
      <c r="E211" s="284"/>
      <c r="G211" s="3"/>
      <c r="H211" s="3"/>
      <c r="I211" s="3"/>
      <c r="J211" s="3"/>
    </row>
    <row r="212" spans="1:10">
      <c r="A212" s="40"/>
      <c r="B212" s="3"/>
      <c r="C212" s="3"/>
      <c r="D212" s="185"/>
      <c r="E212" s="284"/>
      <c r="G212" s="3"/>
      <c r="H212" s="3"/>
      <c r="I212" s="3"/>
      <c r="J212" s="3"/>
    </row>
    <row r="213" spans="1:10">
      <c r="A213" s="40"/>
      <c r="B213" s="3"/>
      <c r="C213" s="3"/>
      <c r="D213" s="185"/>
      <c r="E213" s="284"/>
      <c r="G213" s="3"/>
      <c r="H213" s="3"/>
      <c r="I213" s="3"/>
      <c r="J213" s="3"/>
    </row>
    <row r="214" spans="1:10">
      <c r="A214" s="40"/>
      <c r="B214" s="3"/>
      <c r="C214" s="3"/>
      <c r="D214" s="185"/>
      <c r="E214" s="284"/>
      <c r="G214" s="3"/>
      <c r="H214" s="3"/>
      <c r="I214" s="3"/>
      <c r="J214" s="3"/>
    </row>
    <row r="215" spans="1:10">
      <c r="A215" s="40"/>
      <c r="B215" s="3"/>
      <c r="C215" s="3"/>
      <c r="D215" s="185"/>
      <c r="E215" s="284"/>
      <c r="G215" s="3"/>
      <c r="H215" s="3"/>
      <c r="I215" s="3"/>
      <c r="J215" s="3"/>
    </row>
    <row r="216" spans="1:10">
      <c r="A216" s="40"/>
      <c r="B216" s="3"/>
      <c r="C216" s="3"/>
      <c r="D216" s="185"/>
      <c r="E216" s="284"/>
      <c r="G216" s="3"/>
      <c r="H216" s="3"/>
      <c r="I216" s="3"/>
      <c r="J216" s="3"/>
    </row>
    <row r="217" spans="1:10">
      <c r="A217" s="40"/>
      <c r="B217" s="3"/>
      <c r="C217" s="3"/>
      <c r="D217" s="185"/>
      <c r="E217" s="284"/>
      <c r="G217" s="3"/>
      <c r="H217" s="3"/>
      <c r="I217" s="3"/>
      <c r="J217" s="3"/>
    </row>
    <row r="218" spans="1:10">
      <c r="A218" s="40"/>
      <c r="B218" s="3"/>
      <c r="C218" s="3"/>
      <c r="D218" s="185"/>
      <c r="E218" s="284"/>
      <c r="G218" s="3"/>
      <c r="H218" s="3"/>
      <c r="I218" s="3"/>
      <c r="J218" s="3"/>
    </row>
    <row r="219" spans="1:10">
      <c r="A219" s="40"/>
      <c r="B219" s="3"/>
      <c r="C219" s="3"/>
      <c r="D219" s="185"/>
      <c r="E219" s="284"/>
      <c r="G219" s="3"/>
      <c r="H219" s="3"/>
      <c r="I219" s="3"/>
      <c r="J219" s="3"/>
    </row>
    <row r="220" spans="1:10">
      <c r="A220" s="40"/>
      <c r="B220" s="3"/>
      <c r="C220" s="3"/>
      <c r="D220" s="185"/>
      <c r="E220" s="284"/>
      <c r="G220" s="3"/>
      <c r="H220" s="3"/>
      <c r="I220" s="3"/>
      <c r="J220" s="3"/>
    </row>
    <row r="221" spans="1:10">
      <c r="A221" s="40"/>
      <c r="B221" s="3"/>
      <c r="C221" s="3"/>
      <c r="D221" s="185"/>
      <c r="E221" s="284"/>
      <c r="G221" s="3"/>
      <c r="H221" s="3"/>
      <c r="I221" s="3"/>
      <c r="J221" s="3"/>
    </row>
    <row r="222" spans="1:10">
      <c r="A222" s="40"/>
      <c r="B222" s="3"/>
      <c r="C222" s="3"/>
      <c r="D222" s="185"/>
      <c r="E222" s="284"/>
      <c r="G222" s="3"/>
      <c r="H222" s="3"/>
      <c r="I222" s="3"/>
      <c r="J222" s="3"/>
    </row>
    <row r="223" spans="1:10">
      <c r="A223" s="40"/>
      <c r="B223" s="3"/>
      <c r="C223" s="3"/>
      <c r="D223" s="185"/>
      <c r="E223" s="284"/>
      <c r="G223" s="3"/>
      <c r="H223" s="3"/>
      <c r="I223" s="3"/>
      <c r="J223" s="3"/>
    </row>
    <row r="224" spans="1:10">
      <c r="A224" s="40"/>
      <c r="B224" s="3"/>
      <c r="C224" s="3"/>
      <c r="D224" s="185"/>
      <c r="E224" s="284"/>
      <c r="G224" s="3"/>
      <c r="H224" s="3"/>
      <c r="I224" s="3"/>
      <c r="J224" s="3"/>
    </row>
    <row r="225" spans="1:10">
      <c r="A225" s="40"/>
      <c r="B225" s="3"/>
      <c r="C225" s="3"/>
      <c r="D225" s="185"/>
      <c r="E225" s="284"/>
      <c r="G225" s="3"/>
      <c r="H225" s="3"/>
      <c r="I225" s="3"/>
      <c r="J225" s="3"/>
    </row>
    <row r="226" spans="1:10">
      <c r="A226" s="40"/>
      <c r="B226" s="3"/>
      <c r="C226" s="3"/>
      <c r="D226" s="185"/>
      <c r="E226" s="284"/>
      <c r="G226" s="3"/>
      <c r="H226" s="3"/>
      <c r="I226" s="3"/>
      <c r="J226" s="3"/>
    </row>
    <row r="227" spans="1:10">
      <c r="A227" s="40"/>
      <c r="B227" s="3"/>
      <c r="C227" s="3"/>
      <c r="D227" s="185"/>
      <c r="E227" s="284"/>
      <c r="G227" s="3"/>
      <c r="H227" s="3"/>
      <c r="I227" s="3"/>
      <c r="J227" s="3"/>
    </row>
    <row r="228" spans="1:10">
      <c r="A228" s="40"/>
      <c r="B228" s="3"/>
      <c r="C228" s="3"/>
      <c r="D228" s="185"/>
      <c r="E228" s="284"/>
      <c r="G228" s="3"/>
      <c r="H228" s="3"/>
      <c r="I228" s="3"/>
      <c r="J228" s="3"/>
    </row>
    <row r="229" spans="1:10">
      <c r="A229" s="40"/>
      <c r="B229" s="3"/>
      <c r="C229" s="3"/>
      <c r="D229" s="185"/>
      <c r="E229" s="284"/>
      <c r="G229" s="3"/>
      <c r="H229" s="3"/>
      <c r="I229" s="3"/>
      <c r="J229" s="3"/>
    </row>
    <row r="230" spans="1:10">
      <c r="A230" s="40"/>
      <c r="B230" s="3"/>
      <c r="C230" s="3"/>
      <c r="D230" s="185"/>
      <c r="E230" s="284"/>
      <c r="G230" s="3"/>
      <c r="H230" s="3"/>
      <c r="I230" s="3"/>
      <c r="J230" s="3"/>
    </row>
    <row r="231" spans="1:10">
      <c r="A231" s="40"/>
      <c r="B231" s="3"/>
      <c r="C231" s="3"/>
      <c r="D231" s="185"/>
      <c r="E231" s="284"/>
      <c r="G231" s="3"/>
      <c r="H231" s="3"/>
      <c r="I231" s="3"/>
      <c r="J231" s="3"/>
    </row>
    <row r="232" spans="1:10">
      <c r="A232" s="40"/>
      <c r="B232" s="3"/>
      <c r="C232" s="3"/>
      <c r="D232" s="185"/>
      <c r="E232" s="284"/>
      <c r="G232" s="3"/>
      <c r="H232" s="3"/>
      <c r="I232" s="3"/>
      <c r="J232" s="3"/>
    </row>
    <row r="233" spans="1:10">
      <c r="A233" s="40"/>
      <c r="B233" s="3"/>
      <c r="C233" s="3"/>
      <c r="D233" s="185"/>
      <c r="E233" s="284"/>
      <c r="G233" s="3"/>
      <c r="H233" s="3"/>
      <c r="I233" s="3"/>
      <c r="J233" s="3"/>
    </row>
    <row r="234" spans="1:10">
      <c r="A234" s="40"/>
      <c r="B234" s="3"/>
      <c r="C234" s="3"/>
      <c r="D234" s="185"/>
      <c r="E234" s="284"/>
      <c r="G234" s="3"/>
      <c r="H234" s="3"/>
      <c r="I234" s="3"/>
      <c r="J234" s="3"/>
    </row>
    <row r="235" spans="1:10">
      <c r="A235" s="40"/>
      <c r="B235" s="3"/>
      <c r="C235" s="3"/>
      <c r="D235" s="185"/>
      <c r="E235" s="284"/>
      <c r="G235" s="3"/>
      <c r="H235" s="3"/>
      <c r="I235" s="3"/>
      <c r="J235" s="3"/>
    </row>
    <row r="236" spans="1:10">
      <c r="A236" s="40"/>
      <c r="B236" s="3"/>
      <c r="C236" s="3"/>
      <c r="D236" s="185"/>
      <c r="E236" s="284"/>
      <c r="G236" s="3"/>
      <c r="H236" s="3"/>
      <c r="I236" s="3"/>
      <c r="J236" s="3"/>
    </row>
    <row r="237" spans="1:10">
      <c r="A237" s="40"/>
      <c r="B237" s="3"/>
      <c r="C237" s="3"/>
      <c r="D237" s="185"/>
      <c r="E237" s="284"/>
      <c r="G237" s="3"/>
      <c r="H237" s="3"/>
      <c r="I237" s="3"/>
      <c r="J237" s="3"/>
    </row>
    <row r="238" spans="1:10">
      <c r="A238" s="40"/>
      <c r="B238" s="3"/>
      <c r="C238" s="3"/>
      <c r="D238" s="185"/>
      <c r="E238" s="284"/>
      <c r="G238" s="3"/>
      <c r="H238" s="3"/>
      <c r="I238" s="3"/>
      <c r="J238" s="3"/>
    </row>
    <row r="239" spans="1:10">
      <c r="A239" s="40"/>
      <c r="B239" s="3"/>
      <c r="C239" s="3"/>
      <c r="D239" s="185"/>
      <c r="E239" s="284"/>
      <c r="G239" s="3"/>
      <c r="H239" s="3"/>
      <c r="I239" s="3"/>
      <c r="J239" s="3"/>
    </row>
    <row r="240" spans="1:10">
      <c r="A240" s="40"/>
      <c r="B240" s="3"/>
      <c r="C240" s="3"/>
      <c r="D240" s="185"/>
      <c r="E240" s="284"/>
      <c r="G240" s="3"/>
      <c r="H240" s="3"/>
      <c r="I240" s="3"/>
      <c r="J240" s="3"/>
    </row>
    <row r="241" spans="1:10">
      <c r="A241" s="40"/>
      <c r="B241" s="3"/>
      <c r="C241" s="3"/>
      <c r="D241" s="185"/>
      <c r="E241" s="284"/>
      <c r="G241" s="3"/>
      <c r="H241" s="3"/>
      <c r="I241" s="3"/>
      <c r="J241" s="3"/>
    </row>
    <row r="242" spans="1:10">
      <c r="A242" s="40"/>
      <c r="B242" s="3"/>
      <c r="C242" s="3"/>
      <c r="D242" s="185"/>
      <c r="E242" s="284"/>
      <c r="G242" s="3"/>
      <c r="H242" s="3"/>
      <c r="I242" s="3"/>
      <c r="J242" s="3"/>
    </row>
    <row r="243" spans="1:10">
      <c r="A243" s="40"/>
      <c r="B243" s="3"/>
      <c r="C243" s="3"/>
      <c r="D243" s="185"/>
      <c r="E243" s="284"/>
      <c r="G243" s="3"/>
      <c r="H243" s="3"/>
      <c r="I243" s="3"/>
      <c r="J243" s="3"/>
    </row>
    <row r="244" spans="1:10">
      <c r="A244" s="40"/>
      <c r="B244" s="3"/>
      <c r="C244" s="3"/>
      <c r="D244" s="185"/>
      <c r="E244" s="284"/>
      <c r="G244" s="3"/>
      <c r="H244" s="3"/>
      <c r="I244" s="3"/>
      <c r="J244" s="3"/>
    </row>
    <row r="245" spans="1:10">
      <c r="A245" s="40"/>
      <c r="B245" s="3"/>
      <c r="C245" s="3"/>
      <c r="D245" s="185"/>
      <c r="E245" s="284"/>
      <c r="G245" s="3"/>
      <c r="H245" s="3"/>
      <c r="I245" s="3"/>
      <c r="J245" s="3"/>
    </row>
    <row r="246" spans="1:10">
      <c r="A246" s="40"/>
      <c r="B246" s="3"/>
      <c r="C246" s="3"/>
      <c r="D246" s="185"/>
      <c r="E246" s="284"/>
      <c r="G246" s="3"/>
      <c r="H246" s="3"/>
      <c r="I246" s="3"/>
      <c r="J246" s="3"/>
    </row>
    <row r="247" spans="1:10">
      <c r="A247" s="40"/>
      <c r="B247" s="3"/>
      <c r="C247" s="3"/>
      <c r="D247" s="185"/>
      <c r="E247" s="284"/>
      <c r="G247" s="3"/>
      <c r="H247" s="3"/>
      <c r="I247" s="3"/>
      <c r="J247" s="3"/>
    </row>
    <row r="248" spans="1:10">
      <c r="A248" s="40"/>
      <c r="B248" s="3"/>
      <c r="C248" s="3"/>
      <c r="D248" s="185"/>
      <c r="E248" s="284"/>
      <c r="G248" s="3"/>
      <c r="H248" s="3"/>
      <c r="I248" s="3"/>
      <c r="J248" s="3"/>
    </row>
    <row r="249" spans="1:10">
      <c r="A249" s="40"/>
      <c r="B249" s="3"/>
      <c r="C249" s="3"/>
      <c r="D249" s="185"/>
      <c r="E249" s="284"/>
      <c r="G249" s="3"/>
      <c r="H249" s="3"/>
      <c r="I249" s="3"/>
      <c r="J249" s="3"/>
    </row>
    <row r="250" spans="1:10">
      <c r="A250" s="40"/>
      <c r="B250" s="3"/>
      <c r="C250" s="3"/>
      <c r="D250" s="185"/>
      <c r="E250" s="284"/>
      <c r="G250" s="3"/>
      <c r="H250" s="3"/>
      <c r="I250" s="3"/>
      <c r="J250" s="3"/>
    </row>
    <row r="251" spans="1:10">
      <c r="A251" s="40"/>
      <c r="B251" s="3"/>
      <c r="C251" s="3"/>
      <c r="D251" s="185"/>
      <c r="E251" s="284"/>
      <c r="G251" s="3"/>
      <c r="H251" s="3"/>
      <c r="I251" s="3"/>
      <c r="J251" s="3"/>
    </row>
    <row r="252" spans="1:10">
      <c r="A252" s="40"/>
      <c r="B252" s="3"/>
      <c r="C252" s="3"/>
      <c r="D252" s="185"/>
      <c r="E252" s="284"/>
      <c r="G252" s="3"/>
      <c r="H252" s="3"/>
      <c r="I252" s="3"/>
      <c r="J252" s="3"/>
    </row>
    <row r="253" spans="1:10">
      <c r="A253" s="40"/>
      <c r="B253" s="3"/>
      <c r="C253" s="3"/>
      <c r="D253" s="185"/>
      <c r="E253" s="284"/>
      <c r="G253" s="3"/>
      <c r="H253" s="3"/>
      <c r="I253" s="3"/>
      <c r="J253" s="3"/>
    </row>
    <row r="254" spans="1:10">
      <c r="A254" s="40"/>
      <c r="B254" s="3"/>
      <c r="C254" s="3"/>
      <c r="D254" s="185"/>
      <c r="E254" s="284"/>
      <c r="G254" s="3"/>
      <c r="H254" s="3"/>
      <c r="I254" s="3"/>
      <c r="J254" s="3"/>
    </row>
    <row r="255" spans="1:10">
      <c r="A255" s="40"/>
      <c r="B255" s="3"/>
      <c r="C255" s="3"/>
      <c r="D255" s="185"/>
      <c r="E255" s="284"/>
      <c r="G255" s="3"/>
      <c r="H255" s="3"/>
      <c r="I255" s="3"/>
      <c r="J255" s="3"/>
    </row>
    <row r="256" spans="1:10">
      <c r="A256" s="40"/>
      <c r="B256" s="3"/>
      <c r="C256" s="3"/>
      <c r="D256" s="185"/>
      <c r="E256" s="284"/>
      <c r="G256" s="3"/>
      <c r="H256" s="3"/>
      <c r="I256" s="3"/>
      <c r="J256" s="3"/>
    </row>
    <row r="257" spans="1:10">
      <c r="A257" s="40"/>
      <c r="B257" s="3"/>
      <c r="C257" s="3"/>
      <c r="D257" s="185"/>
      <c r="E257" s="284"/>
      <c r="G257" s="3"/>
      <c r="H257" s="3"/>
      <c r="I257" s="3"/>
      <c r="J257" s="3"/>
    </row>
    <row r="258" spans="1:10">
      <c r="A258" s="40"/>
      <c r="B258" s="3"/>
      <c r="C258" s="3"/>
      <c r="D258" s="185"/>
      <c r="E258" s="284"/>
      <c r="G258" s="3"/>
      <c r="H258" s="3"/>
      <c r="I258" s="3"/>
      <c r="J258" s="3"/>
    </row>
    <row r="259" spans="1:10">
      <c r="A259" s="40"/>
      <c r="B259" s="3"/>
      <c r="C259" s="3"/>
      <c r="D259" s="185"/>
      <c r="E259" s="284"/>
      <c r="G259" s="3"/>
      <c r="H259" s="3"/>
      <c r="I259" s="3"/>
      <c r="J259" s="3"/>
    </row>
    <row r="260" spans="1:10">
      <c r="A260" s="40"/>
      <c r="B260" s="3"/>
      <c r="C260" s="3"/>
      <c r="D260" s="185"/>
      <c r="E260" s="284"/>
      <c r="G260" s="3"/>
      <c r="H260" s="3"/>
      <c r="I260" s="3"/>
      <c r="J260" s="3"/>
    </row>
    <row r="261" spans="1:10">
      <c r="A261" s="40"/>
      <c r="B261" s="3"/>
      <c r="C261" s="3"/>
      <c r="D261" s="185"/>
      <c r="E261" s="284"/>
      <c r="G261" s="3"/>
      <c r="H261" s="3"/>
      <c r="I261" s="3"/>
      <c r="J261" s="3"/>
    </row>
    <row r="262" spans="1:10">
      <c r="A262" s="40"/>
      <c r="B262" s="3"/>
      <c r="C262" s="3"/>
      <c r="D262" s="185"/>
      <c r="E262" s="284"/>
      <c r="G262" s="3"/>
      <c r="H262" s="3"/>
      <c r="I262" s="3"/>
      <c r="J262" s="3"/>
    </row>
    <row r="263" spans="1:10">
      <c r="A263" s="40"/>
      <c r="B263" s="3"/>
      <c r="C263" s="3"/>
      <c r="D263" s="185"/>
      <c r="E263" s="284"/>
      <c r="G263" s="3"/>
      <c r="H263" s="3"/>
      <c r="I263" s="3"/>
      <c r="J263" s="3"/>
    </row>
    <row r="264" spans="1:10">
      <c r="A264" s="40"/>
      <c r="B264" s="3"/>
      <c r="C264" s="3"/>
      <c r="D264" s="185"/>
      <c r="E264" s="284"/>
      <c r="G264" s="3"/>
      <c r="H264" s="3"/>
      <c r="I264" s="3"/>
      <c r="J264" s="3"/>
    </row>
    <row r="265" spans="1:10">
      <c r="A265" s="40"/>
      <c r="B265" s="3"/>
      <c r="C265" s="3"/>
      <c r="D265" s="185"/>
      <c r="E265" s="284"/>
      <c r="G265" s="3"/>
      <c r="H265" s="3"/>
      <c r="I265" s="3"/>
      <c r="J265" s="3"/>
    </row>
    <row r="266" spans="1:10">
      <c r="A266" s="40"/>
      <c r="B266" s="3"/>
      <c r="C266" s="3"/>
      <c r="D266" s="185"/>
      <c r="E266" s="284"/>
      <c r="G266" s="3"/>
      <c r="H266" s="3"/>
      <c r="I266" s="3"/>
      <c r="J266" s="3"/>
    </row>
    <row r="267" spans="1:10">
      <c r="A267" s="40"/>
      <c r="B267" s="3"/>
      <c r="C267" s="3"/>
      <c r="D267" s="185"/>
      <c r="E267" s="284"/>
      <c r="G267" s="3"/>
      <c r="H267" s="3"/>
      <c r="I267" s="3"/>
      <c r="J267" s="3"/>
    </row>
    <row r="268" spans="1:10">
      <c r="A268" s="40"/>
      <c r="B268" s="3"/>
      <c r="C268" s="3"/>
      <c r="D268" s="185"/>
      <c r="E268" s="284"/>
      <c r="G268" s="3"/>
      <c r="H268" s="3"/>
      <c r="I268" s="3"/>
      <c r="J268" s="3"/>
    </row>
    <row r="269" spans="1:10">
      <c r="A269" s="40"/>
      <c r="B269" s="3"/>
      <c r="C269" s="3"/>
      <c r="D269" s="185"/>
      <c r="E269" s="284"/>
      <c r="G269" s="3"/>
      <c r="H269" s="3"/>
      <c r="I269" s="3"/>
      <c r="J269" s="3"/>
    </row>
    <row r="270" spans="1:10">
      <c r="A270" s="40"/>
      <c r="B270" s="3"/>
      <c r="C270" s="3"/>
      <c r="D270" s="185"/>
      <c r="E270" s="284"/>
      <c r="G270" s="3"/>
      <c r="H270" s="3"/>
      <c r="I270" s="3"/>
      <c r="J270" s="3"/>
    </row>
    <row r="271" spans="1:10">
      <c r="A271" s="40"/>
      <c r="B271" s="3"/>
      <c r="C271" s="3"/>
      <c r="D271" s="185"/>
      <c r="E271" s="284"/>
      <c r="G271" s="3"/>
      <c r="H271" s="3"/>
      <c r="I271" s="3"/>
      <c r="J271" s="3"/>
    </row>
    <row r="272" spans="1:10">
      <c r="A272" s="40"/>
      <c r="B272" s="3"/>
      <c r="C272" s="3"/>
      <c r="D272" s="185"/>
      <c r="E272" s="284"/>
      <c r="G272" s="3"/>
      <c r="H272" s="3"/>
      <c r="I272" s="3"/>
      <c r="J272" s="3"/>
    </row>
    <row r="273" spans="1:10">
      <c r="A273" s="40"/>
      <c r="B273" s="3"/>
      <c r="C273" s="3"/>
      <c r="D273" s="185"/>
      <c r="E273" s="284"/>
      <c r="G273" s="3"/>
      <c r="H273" s="3"/>
      <c r="I273" s="3"/>
      <c r="J273" s="3"/>
    </row>
    <row r="274" spans="1:10">
      <c r="A274" s="40"/>
      <c r="B274" s="3"/>
      <c r="C274" s="3"/>
      <c r="D274" s="185"/>
      <c r="E274" s="284"/>
      <c r="G274" s="3"/>
      <c r="H274" s="3"/>
      <c r="I274" s="3"/>
      <c r="J274" s="3"/>
    </row>
    <row r="275" spans="1:10">
      <c r="A275" s="40"/>
      <c r="B275" s="3"/>
      <c r="C275" s="3"/>
      <c r="D275" s="185"/>
      <c r="E275" s="284"/>
      <c r="G275" s="3"/>
      <c r="H275" s="3"/>
      <c r="I275" s="3"/>
      <c r="J275" s="3"/>
    </row>
    <row r="276" spans="1:10">
      <c r="A276" s="40"/>
      <c r="B276" s="3"/>
      <c r="C276" s="3"/>
      <c r="D276" s="185"/>
      <c r="E276" s="284"/>
      <c r="G276" s="3"/>
      <c r="H276" s="3"/>
      <c r="I276" s="3"/>
      <c r="J276" s="3"/>
    </row>
    <row r="277" spans="1:10">
      <c r="A277" s="40"/>
      <c r="B277" s="3"/>
      <c r="C277" s="3"/>
      <c r="D277" s="185"/>
      <c r="E277" s="284"/>
      <c r="G277" s="3"/>
      <c r="H277" s="3"/>
      <c r="I277" s="3"/>
      <c r="J277" s="3"/>
    </row>
    <row r="278" spans="1:10">
      <c r="A278" s="40"/>
      <c r="B278" s="3"/>
      <c r="C278" s="3"/>
      <c r="D278" s="185"/>
      <c r="E278" s="284"/>
      <c r="G278" s="3"/>
      <c r="H278" s="3"/>
      <c r="I278" s="3"/>
      <c r="J278" s="3"/>
    </row>
    <row r="279" spans="1:10">
      <c r="A279" s="40"/>
      <c r="B279" s="3"/>
      <c r="C279" s="3"/>
      <c r="D279" s="185"/>
      <c r="E279" s="284"/>
      <c r="G279" s="3"/>
      <c r="H279" s="3"/>
      <c r="I279" s="3"/>
      <c r="J279" s="3"/>
    </row>
    <row r="280" spans="1:10">
      <c r="A280" s="40"/>
      <c r="B280" s="3"/>
      <c r="C280" s="3"/>
      <c r="D280" s="185"/>
      <c r="E280" s="284"/>
      <c r="G280" s="3"/>
      <c r="H280" s="3"/>
      <c r="I280" s="3"/>
      <c r="J280" s="3"/>
    </row>
    <row r="281" spans="1:10">
      <c r="A281" s="40"/>
      <c r="B281" s="3"/>
      <c r="C281" s="3"/>
      <c r="D281" s="185"/>
      <c r="E281" s="284"/>
      <c r="G281" s="3"/>
      <c r="H281" s="3"/>
      <c r="I281" s="3"/>
      <c r="J281" s="3"/>
    </row>
    <row r="282" spans="1:10">
      <c r="A282" s="40"/>
      <c r="B282" s="3"/>
      <c r="C282" s="3"/>
      <c r="D282" s="185"/>
      <c r="E282" s="284"/>
      <c r="G282" s="3"/>
      <c r="H282" s="3"/>
      <c r="I282" s="3"/>
      <c r="J282" s="3"/>
    </row>
    <row r="283" spans="1:10">
      <c r="A283" s="40"/>
      <c r="B283" s="3"/>
      <c r="C283" s="3"/>
      <c r="D283" s="185"/>
      <c r="E283" s="284"/>
      <c r="G283" s="3"/>
      <c r="H283" s="3"/>
      <c r="I283" s="3"/>
      <c r="J283" s="3"/>
    </row>
    <row r="284" spans="1:10">
      <c r="A284" s="40"/>
      <c r="B284" s="3"/>
      <c r="C284" s="3"/>
      <c r="D284" s="185"/>
      <c r="E284" s="284"/>
      <c r="G284" s="3"/>
      <c r="H284" s="3"/>
      <c r="I284" s="3"/>
      <c r="J284" s="3"/>
    </row>
    <row r="285" spans="1:10">
      <c r="A285" s="40"/>
      <c r="B285" s="3"/>
      <c r="C285" s="3"/>
      <c r="D285" s="185"/>
      <c r="E285" s="284"/>
      <c r="G285" s="3"/>
      <c r="H285" s="3"/>
      <c r="I285" s="3"/>
      <c r="J285" s="3"/>
    </row>
    <row r="286" spans="1:10">
      <c r="A286" s="40"/>
      <c r="B286" s="3"/>
      <c r="C286" s="3"/>
      <c r="D286" s="185"/>
      <c r="E286" s="284"/>
      <c r="G286" s="3"/>
      <c r="H286" s="3"/>
      <c r="I286" s="3"/>
      <c r="J286" s="3"/>
    </row>
    <row r="287" spans="1:10">
      <c r="A287" s="40"/>
      <c r="B287" s="3"/>
      <c r="C287" s="3"/>
      <c r="D287" s="185"/>
      <c r="E287" s="284"/>
      <c r="G287" s="3"/>
      <c r="H287" s="3"/>
      <c r="I287" s="3"/>
      <c r="J287" s="3"/>
    </row>
    <row r="288" spans="1:10">
      <c r="A288" s="40"/>
      <c r="B288" s="3"/>
      <c r="C288" s="3"/>
      <c r="D288" s="185"/>
      <c r="E288" s="284"/>
      <c r="G288" s="3"/>
      <c r="H288" s="3"/>
      <c r="I288" s="3"/>
      <c r="J288" s="3"/>
    </row>
    <row r="289" spans="1:10">
      <c r="A289" s="40"/>
      <c r="B289" s="3"/>
      <c r="C289" s="3"/>
      <c r="D289" s="185"/>
      <c r="E289" s="284"/>
      <c r="G289" s="3"/>
      <c r="H289" s="3"/>
      <c r="I289" s="3"/>
      <c r="J289" s="3"/>
    </row>
    <row r="290" spans="1:10">
      <c r="A290" s="40"/>
      <c r="B290" s="3"/>
      <c r="C290" s="3"/>
      <c r="D290" s="185"/>
      <c r="E290" s="284"/>
      <c r="G290" s="3"/>
      <c r="H290" s="3"/>
      <c r="I290" s="3"/>
      <c r="J290" s="3"/>
    </row>
    <row r="291" spans="1:10">
      <c r="A291" s="40"/>
      <c r="B291" s="3"/>
      <c r="C291" s="3"/>
      <c r="D291" s="185"/>
      <c r="E291" s="284"/>
      <c r="G291" s="3"/>
      <c r="H291" s="3"/>
      <c r="I291" s="3"/>
      <c r="J291" s="3"/>
    </row>
    <row r="292" spans="1:10">
      <c r="A292" s="40"/>
      <c r="B292" s="3"/>
      <c r="C292" s="3"/>
      <c r="D292" s="185"/>
      <c r="E292" s="284"/>
      <c r="G292" s="3"/>
      <c r="H292" s="3"/>
      <c r="I292" s="3"/>
      <c r="J292" s="3"/>
    </row>
    <row r="293" spans="1:10">
      <c r="A293" s="40"/>
      <c r="B293" s="3"/>
      <c r="C293" s="3"/>
      <c r="D293" s="185"/>
      <c r="E293" s="284"/>
      <c r="G293" s="3"/>
      <c r="H293" s="3"/>
      <c r="I293" s="3"/>
      <c r="J293" s="3"/>
    </row>
    <row r="294" spans="1:10">
      <c r="A294" s="40"/>
      <c r="B294" s="3"/>
      <c r="C294" s="3"/>
      <c r="D294" s="185"/>
      <c r="E294" s="284"/>
      <c r="G294" s="3"/>
      <c r="H294" s="3"/>
      <c r="I294" s="3"/>
      <c r="J294" s="3"/>
    </row>
    <row r="295" spans="1:10">
      <c r="A295" s="40"/>
      <c r="B295" s="3"/>
      <c r="C295" s="3"/>
      <c r="D295" s="185"/>
      <c r="E295" s="284"/>
      <c r="G295" s="3"/>
      <c r="H295" s="3"/>
      <c r="I295" s="3"/>
      <c r="J295" s="3"/>
    </row>
    <row r="296" spans="1:10">
      <c r="A296" s="40"/>
      <c r="B296" s="3"/>
      <c r="C296" s="3"/>
      <c r="D296" s="185"/>
      <c r="E296" s="284"/>
      <c r="G296" s="3"/>
      <c r="H296" s="3"/>
      <c r="I296" s="3"/>
      <c r="J296" s="3"/>
    </row>
    <row r="297" spans="1:10">
      <c r="A297" s="40"/>
      <c r="B297" s="3"/>
      <c r="C297" s="3"/>
      <c r="D297" s="185"/>
      <c r="E297" s="284"/>
      <c r="G297" s="3"/>
      <c r="H297" s="3"/>
      <c r="I297" s="3"/>
      <c r="J297" s="3"/>
    </row>
    <row r="298" spans="1:10">
      <c r="A298" s="40"/>
      <c r="B298" s="3"/>
      <c r="C298" s="3"/>
      <c r="D298" s="185"/>
      <c r="E298" s="284"/>
      <c r="G298" s="3"/>
      <c r="H298" s="3"/>
      <c r="I298" s="3"/>
      <c r="J298" s="3"/>
    </row>
    <row r="299" spans="1:10">
      <c r="A299" s="40"/>
      <c r="B299" s="3"/>
      <c r="C299" s="3"/>
      <c r="D299" s="185"/>
      <c r="E299" s="284"/>
      <c r="G299" s="3"/>
      <c r="H299" s="3"/>
      <c r="I299" s="3"/>
      <c r="J299" s="3"/>
    </row>
    <row r="300" spans="1:10">
      <c r="A300" s="40"/>
      <c r="B300" s="3"/>
      <c r="C300" s="3"/>
      <c r="D300" s="185"/>
      <c r="E300" s="284"/>
      <c r="G300" s="3"/>
      <c r="H300" s="3"/>
      <c r="I300" s="3"/>
      <c r="J300" s="3"/>
    </row>
    <row r="301" spans="1:10">
      <c r="A301" s="40"/>
      <c r="B301" s="3"/>
      <c r="C301" s="3"/>
      <c r="D301" s="185"/>
      <c r="E301" s="284"/>
      <c r="G301" s="3"/>
      <c r="H301" s="3"/>
      <c r="I301" s="3"/>
      <c r="J301" s="3"/>
    </row>
    <row r="302" spans="1:10">
      <c r="A302" s="40"/>
      <c r="B302" s="3"/>
      <c r="C302" s="3"/>
      <c r="D302" s="185"/>
      <c r="E302" s="284"/>
      <c r="G302" s="3"/>
      <c r="H302" s="3"/>
      <c r="I302" s="3"/>
      <c r="J302" s="3"/>
    </row>
    <row r="303" spans="1:10">
      <c r="A303" s="40"/>
      <c r="B303" s="3"/>
      <c r="C303" s="3"/>
      <c r="D303" s="185"/>
      <c r="E303" s="284"/>
      <c r="G303" s="3"/>
      <c r="H303" s="3"/>
      <c r="I303" s="3"/>
      <c r="J303" s="3"/>
    </row>
    <row r="304" spans="1:10">
      <c r="A304" s="40"/>
      <c r="B304" s="3"/>
      <c r="C304" s="3"/>
      <c r="D304" s="185"/>
      <c r="E304" s="284"/>
      <c r="G304" s="3"/>
      <c r="H304" s="3"/>
      <c r="I304" s="3"/>
      <c r="J304" s="3"/>
    </row>
    <row r="305" spans="1:10">
      <c r="A305" s="40"/>
      <c r="B305" s="3"/>
      <c r="C305" s="3"/>
      <c r="D305" s="185"/>
      <c r="E305" s="284"/>
      <c r="G305" s="3"/>
      <c r="H305" s="3"/>
      <c r="I305" s="3"/>
      <c r="J305" s="3"/>
    </row>
    <row r="306" spans="1:10">
      <c r="A306" s="40"/>
      <c r="B306" s="3"/>
      <c r="C306" s="3"/>
      <c r="D306" s="185"/>
      <c r="E306" s="284"/>
      <c r="G306" s="3"/>
      <c r="H306" s="3"/>
      <c r="I306" s="3"/>
      <c r="J306" s="3"/>
    </row>
    <row r="307" spans="1:10">
      <c r="A307" s="40"/>
      <c r="B307" s="3"/>
      <c r="C307" s="3"/>
      <c r="D307" s="185"/>
      <c r="E307" s="284"/>
      <c r="G307" s="3"/>
      <c r="H307" s="3"/>
      <c r="I307" s="3"/>
      <c r="J307" s="3"/>
    </row>
    <row r="308" spans="1:10">
      <c r="A308" s="40"/>
      <c r="B308" s="3"/>
      <c r="C308" s="3"/>
      <c r="D308" s="185"/>
      <c r="E308" s="284"/>
      <c r="G308" s="3"/>
      <c r="H308" s="3"/>
      <c r="I308" s="3"/>
      <c r="J308" s="3"/>
    </row>
    <row r="309" spans="1:10">
      <c r="A309" s="40"/>
      <c r="B309" s="3"/>
      <c r="C309" s="3"/>
      <c r="D309" s="185"/>
      <c r="E309" s="284"/>
      <c r="G309" s="3"/>
      <c r="H309" s="3"/>
      <c r="I309" s="3"/>
      <c r="J309" s="3"/>
    </row>
    <row r="310" spans="1:10">
      <c r="A310" s="40"/>
      <c r="B310" s="3"/>
      <c r="C310" s="3"/>
      <c r="D310" s="185"/>
      <c r="E310" s="284"/>
      <c r="G310" s="3"/>
      <c r="H310" s="3"/>
      <c r="I310" s="3"/>
      <c r="J310" s="3"/>
    </row>
    <row r="311" spans="1:10">
      <c r="A311" s="40"/>
      <c r="B311" s="3"/>
      <c r="C311" s="3"/>
      <c r="D311" s="185"/>
      <c r="E311" s="284"/>
      <c r="G311" s="3"/>
      <c r="H311" s="3"/>
      <c r="I311" s="3"/>
      <c r="J311" s="3"/>
    </row>
    <row r="312" spans="1:10">
      <c r="A312" s="40"/>
      <c r="B312" s="3"/>
      <c r="C312" s="3"/>
      <c r="D312" s="185"/>
      <c r="E312" s="284"/>
      <c r="G312" s="3"/>
      <c r="H312" s="3"/>
      <c r="I312" s="3"/>
      <c r="J312" s="3"/>
    </row>
    <row r="313" spans="1:10">
      <c r="A313" s="40"/>
      <c r="B313" s="3"/>
      <c r="C313" s="3"/>
      <c r="D313" s="185"/>
      <c r="E313" s="284"/>
      <c r="G313" s="3"/>
      <c r="H313" s="3"/>
      <c r="I313" s="3"/>
      <c r="J313" s="3"/>
    </row>
    <row r="314" spans="1:10">
      <c r="A314" s="40"/>
      <c r="B314" s="3"/>
      <c r="C314" s="3"/>
      <c r="D314" s="185"/>
      <c r="E314" s="284"/>
      <c r="G314" s="3"/>
      <c r="H314" s="3"/>
      <c r="I314" s="3"/>
      <c r="J314" s="3"/>
    </row>
    <row r="315" spans="1:10">
      <c r="A315" s="40"/>
      <c r="B315" s="3"/>
      <c r="C315" s="3"/>
      <c r="D315" s="185"/>
      <c r="E315" s="284"/>
      <c r="G315" s="3"/>
      <c r="H315" s="3"/>
      <c r="I315" s="3"/>
      <c r="J315" s="3"/>
    </row>
    <row r="316" spans="1:10">
      <c r="A316" s="40"/>
      <c r="B316" s="3"/>
      <c r="C316" s="3"/>
      <c r="D316" s="185"/>
      <c r="E316" s="284"/>
      <c r="G316" s="3"/>
      <c r="H316" s="3"/>
      <c r="I316" s="3"/>
      <c r="J316" s="3"/>
    </row>
    <row r="317" spans="1:10">
      <c r="A317" s="40"/>
      <c r="B317" s="3"/>
      <c r="C317" s="3"/>
      <c r="D317" s="185"/>
      <c r="E317" s="284"/>
      <c r="G317" s="3"/>
      <c r="H317" s="3"/>
      <c r="I317" s="3"/>
      <c r="J317" s="3"/>
    </row>
    <row r="318" spans="1:10">
      <c r="A318" s="40"/>
      <c r="B318" s="3"/>
      <c r="C318" s="3"/>
      <c r="D318" s="185"/>
      <c r="E318" s="284"/>
      <c r="G318" s="3"/>
      <c r="H318" s="3"/>
      <c r="I318" s="3"/>
      <c r="J318" s="3"/>
    </row>
    <row r="319" spans="1:10">
      <c r="A319" s="40"/>
      <c r="B319" s="3"/>
      <c r="C319" s="3"/>
      <c r="D319" s="185"/>
      <c r="E319" s="284"/>
      <c r="G319" s="3"/>
      <c r="H319" s="3"/>
      <c r="I319" s="3"/>
      <c r="J319" s="3"/>
    </row>
    <row r="320" spans="1:10">
      <c r="A320" s="40"/>
      <c r="B320" s="3"/>
      <c r="C320" s="3"/>
      <c r="D320" s="185"/>
      <c r="E320" s="284"/>
      <c r="G320" s="3"/>
      <c r="H320" s="3"/>
      <c r="I320" s="3"/>
      <c r="J320" s="3"/>
    </row>
    <row r="321" spans="1:10">
      <c r="A321" s="40"/>
      <c r="B321" s="3"/>
      <c r="C321" s="3"/>
      <c r="D321" s="185"/>
      <c r="E321" s="284"/>
      <c r="G321" s="3"/>
      <c r="H321" s="3"/>
      <c r="I321" s="3"/>
      <c r="J321" s="3"/>
    </row>
    <row r="322" spans="1:10">
      <c r="A322" s="40"/>
      <c r="B322" s="3"/>
      <c r="C322" s="3"/>
      <c r="D322" s="185"/>
      <c r="E322" s="284"/>
      <c r="G322" s="3"/>
      <c r="H322" s="3"/>
      <c r="I322" s="3"/>
      <c r="J322" s="3"/>
    </row>
    <row r="323" spans="1:10">
      <c r="A323" s="40"/>
      <c r="B323" s="3"/>
      <c r="C323" s="3"/>
      <c r="D323" s="185"/>
      <c r="E323" s="284"/>
      <c r="G323" s="3"/>
      <c r="H323" s="3"/>
      <c r="I323" s="3"/>
      <c r="J323" s="3"/>
    </row>
    <row r="324" spans="1:10">
      <c r="A324" s="40"/>
      <c r="B324" s="3"/>
      <c r="C324" s="3"/>
      <c r="D324" s="185"/>
      <c r="E324" s="284"/>
      <c r="G324" s="3"/>
      <c r="H324" s="3"/>
      <c r="I324" s="3"/>
      <c r="J324" s="3"/>
    </row>
    <row r="325" spans="1:10">
      <c r="A325" s="40"/>
      <c r="B325" s="3"/>
      <c r="C325" s="3"/>
      <c r="D325" s="185"/>
      <c r="E325" s="284"/>
      <c r="G325" s="3"/>
      <c r="H325" s="3"/>
      <c r="I325" s="3"/>
      <c r="J325" s="3"/>
    </row>
    <row r="326" spans="1:10">
      <c r="A326" s="40"/>
      <c r="B326" s="3"/>
      <c r="C326" s="3"/>
      <c r="D326" s="185"/>
      <c r="E326" s="284"/>
      <c r="G326" s="3"/>
      <c r="H326" s="3"/>
      <c r="I326" s="3"/>
      <c r="J326" s="3"/>
    </row>
    <row r="327" spans="1:10">
      <c r="A327" s="40"/>
      <c r="B327" s="3"/>
      <c r="C327" s="3"/>
      <c r="D327" s="185"/>
      <c r="E327" s="284"/>
      <c r="G327" s="3"/>
      <c r="H327" s="3"/>
      <c r="I327" s="3"/>
      <c r="J327" s="3"/>
    </row>
    <row r="328" spans="1:10">
      <c r="A328" s="40"/>
      <c r="B328" s="3"/>
      <c r="C328" s="3"/>
      <c r="D328" s="185"/>
      <c r="E328" s="284"/>
      <c r="G328" s="3"/>
      <c r="H328" s="3"/>
      <c r="I328" s="3"/>
      <c r="J328" s="3"/>
    </row>
    <row r="329" spans="1:10">
      <c r="A329" s="40"/>
      <c r="B329" s="3"/>
      <c r="C329" s="3"/>
      <c r="D329" s="185"/>
      <c r="E329" s="284"/>
      <c r="G329" s="3"/>
      <c r="H329" s="3"/>
      <c r="I329" s="3"/>
      <c r="J329" s="3"/>
    </row>
    <row r="330" spans="1:10">
      <c r="A330" s="40"/>
      <c r="B330" s="3"/>
      <c r="C330" s="3"/>
      <c r="D330" s="185"/>
      <c r="E330" s="284"/>
      <c r="G330" s="3"/>
      <c r="H330" s="3"/>
      <c r="I330" s="3"/>
      <c r="J330" s="3"/>
    </row>
    <row r="331" spans="1:10">
      <c r="A331" s="40"/>
      <c r="B331" s="3"/>
      <c r="C331" s="3"/>
      <c r="D331" s="185"/>
      <c r="E331" s="284"/>
      <c r="G331" s="3"/>
      <c r="H331" s="3"/>
      <c r="I331" s="3"/>
      <c r="J331" s="3"/>
    </row>
    <row r="332" spans="1:10">
      <c r="A332" s="40"/>
      <c r="B332" s="3"/>
      <c r="C332" s="3"/>
      <c r="D332" s="185"/>
      <c r="E332" s="284"/>
      <c r="G332" s="3"/>
      <c r="H332" s="3"/>
      <c r="I332" s="3"/>
      <c r="J332" s="3"/>
    </row>
    <row r="333" spans="1:10">
      <c r="A333" s="40"/>
      <c r="B333" s="3"/>
      <c r="C333" s="3"/>
      <c r="D333" s="185"/>
      <c r="E333" s="284"/>
      <c r="G333" s="3"/>
      <c r="H333" s="3"/>
      <c r="I333" s="3"/>
      <c r="J333" s="3"/>
    </row>
    <row r="334" spans="1:10">
      <c r="A334" s="40"/>
      <c r="B334" s="3"/>
      <c r="C334" s="3"/>
      <c r="D334" s="185"/>
      <c r="E334" s="284"/>
      <c r="G334" s="3"/>
      <c r="H334" s="3"/>
      <c r="I334" s="3"/>
      <c r="J334" s="3"/>
    </row>
    <row r="335" spans="1:10">
      <c r="A335" s="40"/>
      <c r="B335" s="3"/>
      <c r="C335" s="3"/>
      <c r="D335" s="185"/>
      <c r="E335" s="284"/>
      <c r="G335" s="3"/>
      <c r="H335" s="3"/>
      <c r="I335" s="3"/>
      <c r="J335" s="3"/>
    </row>
    <row r="336" spans="1:10">
      <c r="A336" s="40"/>
      <c r="B336" s="3"/>
      <c r="C336" s="3"/>
      <c r="D336" s="185"/>
      <c r="E336" s="284"/>
      <c r="G336" s="3"/>
      <c r="H336" s="3"/>
      <c r="I336" s="3"/>
      <c r="J336" s="3"/>
    </row>
    <row r="337" spans="1:10">
      <c r="A337" s="40"/>
      <c r="B337" s="3"/>
      <c r="C337" s="3"/>
      <c r="D337" s="185"/>
      <c r="E337" s="284"/>
      <c r="G337" s="3"/>
      <c r="H337" s="3"/>
      <c r="I337" s="3"/>
      <c r="J337" s="3"/>
    </row>
    <row r="338" spans="1:10">
      <c r="A338" s="40"/>
      <c r="B338" s="3"/>
      <c r="C338" s="3"/>
      <c r="D338" s="185"/>
      <c r="E338" s="284"/>
      <c r="G338" s="3"/>
      <c r="H338" s="3"/>
      <c r="I338" s="3"/>
      <c r="J338" s="3"/>
    </row>
    <row r="339" spans="1:10">
      <c r="A339" s="40"/>
      <c r="B339" s="3"/>
      <c r="C339" s="3"/>
      <c r="D339" s="185"/>
      <c r="E339" s="284"/>
      <c r="G339" s="3"/>
      <c r="H339" s="3"/>
      <c r="I339" s="3"/>
      <c r="J339" s="3"/>
    </row>
    <row r="340" spans="1:10">
      <c r="A340" s="40"/>
      <c r="B340" s="3"/>
      <c r="C340" s="3"/>
      <c r="D340" s="185"/>
      <c r="E340" s="284"/>
      <c r="G340" s="3"/>
      <c r="H340" s="3"/>
      <c r="I340" s="3"/>
      <c r="J340" s="3"/>
    </row>
    <row r="341" spans="1:10">
      <c r="A341" s="40"/>
      <c r="B341" s="3"/>
      <c r="C341" s="3"/>
      <c r="D341" s="185"/>
      <c r="E341" s="284"/>
      <c r="G341" s="3"/>
      <c r="H341" s="3"/>
      <c r="I341" s="3"/>
      <c r="J341" s="3"/>
    </row>
    <row r="342" spans="1:10">
      <c r="A342" s="40"/>
      <c r="B342" s="3"/>
      <c r="C342" s="3"/>
      <c r="D342" s="185"/>
      <c r="E342" s="284"/>
      <c r="G342" s="3"/>
      <c r="H342" s="3"/>
      <c r="I342" s="3"/>
      <c r="J342" s="3"/>
    </row>
    <row r="343" spans="1:10">
      <c r="A343" s="40"/>
      <c r="B343" s="3"/>
      <c r="C343" s="3"/>
      <c r="D343" s="185"/>
      <c r="E343" s="284"/>
      <c r="G343" s="3"/>
      <c r="H343" s="3"/>
      <c r="I343" s="3"/>
      <c r="J343" s="3"/>
    </row>
    <row r="344" spans="1:10">
      <c r="A344" s="40"/>
      <c r="B344" s="3"/>
      <c r="C344" s="3"/>
      <c r="D344" s="185"/>
      <c r="E344" s="284"/>
      <c r="G344" s="3"/>
      <c r="H344" s="3"/>
      <c r="I344" s="3"/>
      <c r="J344" s="3"/>
    </row>
    <row r="345" spans="1:10">
      <c r="A345" s="40"/>
      <c r="B345" s="3"/>
      <c r="C345" s="3"/>
      <c r="D345" s="185"/>
      <c r="E345" s="284"/>
      <c r="G345" s="3"/>
      <c r="H345" s="3"/>
      <c r="I345" s="3"/>
      <c r="J345" s="3"/>
    </row>
    <row r="346" spans="1:10">
      <c r="A346" s="40"/>
      <c r="B346" s="3"/>
      <c r="C346" s="3"/>
      <c r="D346" s="185"/>
      <c r="E346" s="284"/>
      <c r="G346" s="3"/>
      <c r="H346" s="3"/>
      <c r="I346" s="3"/>
      <c r="J346" s="3"/>
    </row>
    <row r="347" spans="1:10">
      <c r="A347" s="40"/>
      <c r="B347" s="3"/>
      <c r="C347" s="3"/>
      <c r="D347" s="185"/>
      <c r="E347" s="284"/>
      <c r="G347" s="3"/>
      <c r="H347" s="3"/>
      <c r="I347" s="3"/>
      <c r="J347" s="3"/>
    </row>
    <row r="348" spans="1:10">
      <c r="A348" s="40"/>
      <c r="B348" s="3"/>
      <c r="C348" s="3"/>
      <c r="D348" s="185"/>
      <c r="E348" s="284"/>
      <c r="G348" s="3"/>
      <c r="H348" s="3"/>
      <c r="I348" s="3"/>
      <c r="J348" s="3"/>
    </row>
    <row r="349" spans="1:10">
      <c r="A349" s="40"/>
      <c r="B349" s="3"/>
      <c r="C349" s="3"/>
      <c r="D349" s="185"/>
      <c r="E349" s="284"/>
      <c r="G349" s="3"/>
      <c r="H349" s="3"/>
      <c r="I349" s="3"/>
      <c r="J349" s="3"/>
    </row>
    <row r="350" spans="1:10">
      <c r="A350" s="40"/>
      <c r="B350" s="3"/>
      <c r="C350" s="3"/>
      <c r="D350" s="185"/>
      <c r="E350" s="284"/>
      <c r="G350" s="3"/>
      <c r="H350" s="3"/>
      <c r="I350" s="3"/>
      <c r="J350" s="3"/>
    </row>
    <row r="351" spans="1:10">
      <c r="A351" s="40"/>
      <c r="B351" s="3"/>
      <c r="C351" s="3"/>
      <c r="D351" s="185"/>
      <c r="E351" s="284"/>
      <c r="G351" s="3"/>
      <c r="H351" s="3"/>
      <c r="I351" s="3"/>
      <c r="J351" s="3"/>
    </row>
    <row r="352" spans="1:10">
      <c r="A352" s="40"/>
      <c r="B352" s="3"/>
      <c r="C352" s="3"/>
      <c r="D352" s="185"/>
      <c r="E352" s="284"/>
      <c r="G352" s="3"/>
      <c r="H352" s="3"/>
      <c r="I352" s="3"/>
      <c r="J352" s="3"/>
    </row>
    <row r="353" spans="1:10">
      <c r="A353" s="40"/>
      <c r="B353" s="3"/>
      <c r="C353" s="3"/>
      <c r="D353" s="185"/>
      <c r="E353" s="284"/>
      <c r="G353" s="3"/>
      <c r="H353" s="3"/>
      <c r="I353" s="3"/>
      <c r="J353" s="3"/>
    </row>
    <row r="354" spans="1:10">
      <c r="A354" s="40"/>
      <c r="B354" s="3"/>
      <c r="C354" s="3"/>
      <c r="D354" s="185"/>
      <c r="E354" s="284"/>
      <c r="G354" s="3"/>
      <c r="H354" s="3"/>
      <c r="I354" s="3"/>
      <c r="J354" s="3"/>
    </row>
    <row r="355" spans="1:10">
      <c r="A355" s="40"/>
      <c r="B355" s="3"/>
      <c r="C355" s="3"/>
      <c r="D355" s="185"/>
      <c r="E355" s="284"/>
      <c r="G355" s="3"/>
      <c r="H355" s="3"/>
      <c r="I355" s="3"/>
      <c r="J355" s="3"/>
    </row>
    <row r="356" spans="1:10">
      <c r="A356" s="40"/>
      <c r="B356" s="3"/>
      <c r="C356" s="3"/>
      <c r="D356" s="185"/>
      <c r="E356" s="284"/>
      <c r="G356" s="3"/>
      <c r="H356" s="3"/>
      <c r="I356" s="3"/>
      <c r="J356" s="3"/>
    </row>
    <row r="357" spans="1:10">
      <c r="A357" s="40"/>
      <c r="B357" s="3"/>
      <c r="C357" s="3"/>
      <c r="D357" s="185"/>
      <c r="E357" s="284"/>
      <c r="G357" s="3"/>
      <c r="H357" s="3"/>
      <c r="I357" s="3"/>
      <c r="J357" s="3"/>
    </row>
    <row r="358" spans="1:10">
      <c r="A358" s="40"/>
      <c r="B358" s="3"/>
      <c r="C358" s="3"/>
      <c r="D358" s="185"/>
      <c r="E358" s="284"/>
      <c r="G358" s="3"/>
      <c r="H358" s="3"/>
      <c r="I358" s="3"/>
      <c r="J358" s="3"/>
    </row>
    <row r="359" spans="1:10">
      <c r="A359" s="40"/>
      <c r="B359" s="3"/>
      <c r="C359" s="3"/>
      <c r="D359" s="185"/>
      <c r="E359" s="284"/>
      <c r="G359" s="3"/>
      <c r="H359" s="3"/>
      <c r="I359" s="3"/>
      <c r="J359" s="3"/>
    </row>
    <row r="360" spans="1:10">
      <c r="A360" s="40"/>
      <c r="B360" s="3"/>
      <c r="C360" s="3"/>
      <c r="D360" s="185"/>
      <c r="E360" s="284"/>
      <c r="G360" s="3"/>
      <c r="H360" s="3"/>
      <c r="I360" s="3"/>
      <c r="J360" s="3"/>
    </row>
    <row r="361" spans="1:10">
      <c r="A361" s="40"/>
      <c r="B361" s="3"/>
      <c r="C361" s="3"/>
      <c r="D361" s="185"/>
      <c r="E361" s="284"/>
      <c r="G361" s="3"/>
      <c r="H361" s="3"/>
      <c r="I361" s="3"/>
      <c r="J361" s="3"/>
    </row>
    <row r="362" spans="1:10">
      <c r="A362" s="40"/>
      <c r="B362" s="3"/>
      <c r="C362" s="3"/>
      <c r="D362" s="185"/>
      <c r="E362" s="284"/>
      <c r="G362" s="3"/>
      <c r="H362" s="3"/>
      <c r="I362" s="3"/>
      <c r="J362" s="3"/>
    </row>
    <row r="363" spans="1:10">
      <c r="A363" s="40"/>
      <c r="B363" s="3"/>
      <c r="C363" s="3"/>
      <c r="D363" s="185"/>
      <c r="E363" s="284"/>
      <c r="G363" s="3"/>
      <c r="H363" s="3"/>
      <c r="I363" s="3"/>
      <c r="J363" s="3"/>
    </row>
  </sheetData>
  <customSheetViews>
    <customSheetView guid="{C123777D-6C85-4151-A988-2E26C3532367}" scale="68" showPageBreaks="1" fitToPage="1" printArea="1" hiddenRows="1" hiddenColumns="1" view="pageBreakPreview">
      <pane xSplit="2" ySplit="8" topLeftCell="J195" activePane="bottomRight" state="frozen"/>
      <selection pane="bottomRight" activeCell="R13" sqref="R13"/>
      <rowBreaks count="1" manualBreakCount="1">
        <brk id="109" max="20" man="1"/>
      </rowBreaks>
      <pageMargins left="0.70866141732283472" right="0.19685039370078741" top="0.70866141732283472" bottom="0.27559055118110237" header="0.19685039370078741" footer="0.11811023622047245"/>
      <pageSetup paperSize="9" scale="32" fitToHeight="0" orientation="portrait" verticalDpi="300" r:id="rId1"/>
      <headerFooter alignWithMargins="0">
        <oddHeader>&amp;C&amp;"Times New Roman,обычный"&amp;16 &amp;18 5&amp;R&amp;"Times New Roman,обычный"&amp;14 Продовження додатка 1</oddHeader>
      </headerFooter>
    </customSheetView>
  </customSheetViews>
  <mergeCells count="19">
    <mergeCell ref="H157:J157"/>
    <mergeCell ref="C158:D158"/>
    <mergeCell ref="H158:J158"/>
    <mergeCell ref="H156:J156"/>
    <mergeCell ref="A10:J10"/>
    <mergeCell ref="H155:J155"/>
    <mergeCell ref="A143:J143"/>
    <mergeCell ref="C155:F155"/>
    <mergeCell ref="C156:F156"/>
    <mergeCell ref="C157:D157"/>
    <mergeCell ref="E7:E8"/>
    <mergeCell ref="A5:J5"/>
    <mergeCell ref="G7:J7"/>
    <mergeCell ref="B7:B8"/>
    <mergeCell ref="A140:J140"/>
    <mergeCell ref="F7:F8"/>
    <mergeCell ref="A7:A8"/>
    <mergeCell ref="C7:C8"/>
    <mergeCell ref="D7:D8"/>
  </mergeCells>
  <phoneticPr fontId="0" type="noConversion"/>
  <pageMargins left="0.70866141732283472" right="0.19685039370078741" top="0.70866141732283472" bottom="0.27559055118110237" header="0.19685039370078741" footer="0.11811023622047245"/>
  <pageSetup paperSize="9" scale="47" fitToHeight="0" orientation="portrait" verticalDpi="300" r:id="rId2"/>
  <headerFooter alignWithMargins="0">
    <oddHeader>&amp;C&amp;"Times New Roman,обычный"&amp;16 &amp;18 5&amp;R&amp;"Times New Roman,обычный"&amp;14 Продовження додатка 1</oddHead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4:J194"/>
  <sheetViews>
    <sheetView view="pageBreakPreview" topLeftCell="B1" zoomScale="50" zoomScaleNormal="75" zoomScaleSheetLayoutView="50" workbookViewId="0">
      <selection activeCell="E17" sqref="E17"/>
    </sheetView>
  </sheetViews>
  <sheetFormatPr defaultColWidth="77.85546875" defaultRowHeight="18.75" outlineLevelRow="1"/>
  <cols>
    <col min="1" max="1" width="71.42578125" style="35" customWidth="1"/>
    <col min="2" max="2" width="10.7109375" style="38" customWidth="1"/>
    <col min="3" max="5" width="15.85546875" style="38" customWidth="1"/>
    <col min="6" max="6" width="16.28515625" style="35" customWidth="1"/>
    <col min="7" max="10" width="15.85546875" style="35" customWidth="1"/>
    <col min="11" max="250" width="9.140625" style="35" customWidth="1"/>
    <col min="251" max="16384" width="77.85546875" style="35"/>
  </cols>
  <sheetData>
    <row r="4" spans="1:10">
      <c r="A4" s="459" t="s">
        <v>146</v>
      </c>
      <c r="B4" s="459"/>
      <c r="C4" s="459"/>
      <c r="D4" s="459"/>
      <c r="E4" s="459"/>
      <c r="F4" s="459"/>
      <c r="G4" s="459"/>
      <c r="H4" s="459"/>
      <c r="I4" s="459"/>
      <c r="J4" s="459"/>
    </row>
    <row r="5" spans="1:10" outlineLevel="1">
      <c r="A5" s="34"/>
      <c r="B5" s="297"/>
      <c r="C5" s="34"/>
      <c r="D5" s="34"/>
      <c r="E5" s="34"/>
      <c r="F5" s="34"/>
      <c r="H5" s="38"/>
      <c r="I5" s="34"/>
      <c r="J5" s="34"/>
    </row>
    <row r="6" spans="1:10" ht="27" customHeight="1">
      <c r="A6" s="428" t="s">
        <v>212</v>
      </c>
      <c r="B6" s="460" t="s">
        <v>34</v>
      </c>
      <c r="C6" s="425" t="s">
        <v>410</v>
      </c>
      <c r="D6" s="450" t="s">
        <v>461</v>
      </c>
      <c r="E6" s="450" t="s">
        <v>460</v>
      </c>
      <c r="F6" s="430" t="s">
        <v>442</v>
      </c>
      <c r="G6" s="431" t="s">
        <v>297</v>
      </c>
      <c r="H6" s="431"/>
      <c r="I6" s="431"/>
      <c r="J6" s="431"/>
    </row>
    <row r="7" spans="1:10" ht="153.75" customHeight="1">
      <c r="A7" s="428"/>
      <c r="B7" s="460"/>
      <c r="C7" s="427"/>
      <c r="D7" s="461"/>
      <c r="E7" s="441"/>
      <c r="F7" s="430"/>
      <c r="G7" s="12" t="s">
        <v>168</v>
      </c>
      <c r="H7" s="12" t="s">
        <v>169</v>
      </c>
      <c r="I7" s="12" t="s">
        <v>170</v>
      </c>
      <c r="J7" s="12" t="s">
        <v>86</v>
      </c>
    </row>
    <row r="8" spans="1:10" ht="18" customHeight="1">
      <c r="A8" s="41">
        <v>1</v>
      </c>
      <c r="B8" s="42">
        <v>2</v>
      </c>
      <c r="C8" s="42">
        <v>3</v>
      </c>
      <c r="D8" s="42">
        <v>4</v>
      </c>
      <c r="E8" s="42">
        <v>5</v>
      </c>
      <c r="F8" s="42">
        <v>6</v>
      </c>
      <c r="G8" s="42">
        <v>7</v>
      </c>
      <c r="H8" s="42">
        <v>8</v>
      </c>
      <c r="I8" s="42">
        <v>9</v>
      </c>
      <c r="J8" s="42">
        <v>10</v>
      </c>
    </row>
    <row r="9" spans="1:10" ht="24.95" customHeight="1">
      <c r="A9" s="457" t="s">
        <v>142</v>
      </c>
      <c r="B9" s="457"/>
      <c r="C9" s="457"/>
      <c r="D9" s="457"/>
      <c r="E9" s="457"/>
      <c r="F9" s="457"/>
      <c r="G9" s="457"/>
      <c r="H9" s="457"/>
      <c r="I9" s="457"/>
      <c r="J9" s="457"/>
    </row>
    <row r="10" spans="1:10" ht="36.75" customHeight="1">
      <c r="A10" s="36" t="s">
        <v>72</v>
      </c>
      <c r="B10" s="288">
        <v>2000</v>
      </c>
      <c r="C10" s="204">
        <v>-220649</v>
      </c>
      <c r="D10" s="204">
        <v>-210338</v>
      </c>
      <c r="E10" s="204">
        <v>220934.3</v>
      </c>
      <c r="F10" s="204">
        <v>220934.3</v>
      </c>
      <c r="G10" s="204">
        <v>-199319.4</v>
      </c>
      <c r="H10" s="204">
        <v>-205624.8</v>
      </c>
      <c r="I10" s="204">
        <v>-208359.1</v>
      </c>
      <c r="J10" s="204">
        <v>-197930</v>
      </c>
    </row>
    <row r="11" spans="1:10" ht="32.25" customHeight="1">
      <c r="A11" s="36" t="s">
        <v>278</v>
      </c>
      <c r="B11" s="288">
        <v>2010</v>
      </c>
      <c r="C11" s="204">
        <v>0</v>
      </c>
      <c r="D11" s="204">
        <v>0</v>
      </c>
      <c r="E11" s="204">
        <v>0</v>
      </c>
      <c r="F11" s="204">
        <v>0</v>
      </c>
      <c r="G11" s="204">
        <v>0</v>
      </c>
      <c r="H11" s="204">
        <v>0</v>
      </c>
      <c r="I11" s="204">
        <v>0</v>
      </c>
      <c r="J11" s="204">
        <v>0</v>
      </c>
    </row>
    <row r="12" spans="1:10" ht="20.100000000000001" customHeight="1">
      <c r="A12" s="6" t="s">
        <v>171</v>
      </c>
      <c r="B12" s="288">
        <v>2020</v>
      </c>
      <c r="C12" s="204">
        <v>0</v>
      </c>
      <c r="D12" s="204">
        <v>0</v>
      </c>
      <c r="E12" s="204">
        <v>0</v>
      </c>
      <c r="F12" s="204">
        <v>0</v>
      </c>
      <c r="G12" s="204">
        <v>0</v>
      </c>
      <c r="H12" s="204">
        <v>0</v>
      </c>
      <c r="I12" s="204">
        <v>0</v>
      </c>
      <c r="J12" s="204">
        <v>0</v>
      </c>
    </row>
    <row r="13" spans="1:10" s="37" customFormat="1" ht="20.100000000000001" customHeight="1">
      <c r="A13" s="36" t="s">
        <v>83</v>
      </c>
      <c r="B13" s="288">
        <v>2030</v>
      </c>
      <c r="C13" s="204">
        <v>0</v>
      </c>
      <c r="D13" s="204">
        <v>0</v>
      </c>
      <c r="E13" s="204">
        <v>0</v>
      </c>
      <c r="F13" s="204">
        <v>0</v>
      </c>
      <c r="G13" s="204">
        <v>0</v>
      </c>
      <c r="H13" s="204">
        <v>0</v>
      </c>
      <c r="I13" s="204">
        <v>0</v>
      </c>
      <c r="J13" s="204">
        <v>0</v>
      </c>
    </row>
    <row r="14" spans="1:10" ht="23.25" customHeight="1">
      <c r="A14" s="142" t="s">
        <v>131</v>
      </c>
      <c r="B14" s="288">
        <v>2031</v>
      </c>
      <c r="C14" s="346">
        <v>0</v>
      </c>
      <c r="D14" s="346">
        <v>0</v>
      </c>
      <c r="E14" s="346">
        <v>0</v>
      </c>
      <c r="F14" s="346">
        <v>0</v>
      </c>
      <c r="G14" s="346">
        <v>0</v>
      </c>
      <c r="H14" s="346">
        <v>0</v>
      </c>
      <c r="I14" s="346">
        <v>0</v>
      </c>
      <c r="J14" s="346">
        <v>0</v>
      </c>
    </row>
    <row r="15" spans="1:10" ht="20.100000000000001" customHeight="1">
      <c r="A15" s="36" t="s">
        <v>38</v>
      </c>
      <c r="B15" s="288">
        <v>2040</v>
      </c>
      <c r="C15" s="647">
        <v>0</v>
      </c>
      <c r="D15" s="204">
        <v>0</v>
      </c>
      <c r="E15" s="204">
        <v>0</v>
      </c>
      <c r="F15" s="204">
        <v>0</v>
      </c>
      <c r="G15" s="204">
        <v>0</v>
      </c>
      <c r="H15" s="204">
        <v>0</v>
      </c>
      <c r="I15" s="204">
        <v>0</v>
      </c>
      <c r="J15" s="204">
        <v>0</v>
      </c>
    </row>
    <row r="16" spans="1:10" ht="20.100000000000001" customHeight="1">
      <c r="A16" s="36" t="s">
        <v>119</v>
      </c>
      <c r="B16" s="288">
        <v>2050</v>
      </c>
      <c r="C16" s="204">
        <v>0</v>
      </c>
      <c r="D16" s="204">
        <v>0</v>
      </c>
      <c r="E16" s="204">
        <v>0</v>
      </c>
      <c r="F16" s="204">
        <v>0</v>
      </c>
      <c r="G16" s="204">
        <v>0</v>
      </c>
      <c r="H16" s="204">
        <v>0</v>
      </c>
      <c r="I16" s="204">
        <v>0</v>
      </c>
      <c r="J16" s="204">
        <v>0</v>
      </c>
    </row>
    <row r="17" spans="1:10" ht="20.100000000000001" customHeight="1">
      <c r="A17" s="36" t="s">
        <v>120</v>
      </c>
      <c r="B17" s="288">
        <v>2060</v>
      </c>
      <c r="C17" s="204">
        <v>0</v>
      </c>
      <c r="D17" s="204">
        <v>0</v>
      </c>
      <c r="E17" s="204">
        <v>0</v>
      </c>
      <c r="F17" s="204">
        <v>0</v>
      </c>
      <c r="G17" s="204">
        <v>0</v>
      </c>
      <c r="H17" s="204">
        <v>0</v>
      </c>
      <c r="I17" s="204">
        <v>0</v>
      </c>
      <c r="J17" s="204">
        <v>0</v>
      </c>
    </row>
    <row r="18" spans="1:10" ht="39" customHeight="1">
      <c r="A18" s="36" t="s">
        <v>73</v>
      </c>
      <c r="B18" s="288">
        <v>2070</v>
      </c>
      <c r="C18" s="204">
        <v>-210338</v>
      </c>
      <c r="D18" s="204">
        <v>-199063</v>
      </c>
      <c r="E18" s="204">
        <v>203299.3</v>
      </c>
      <c r="F18" s="648">
        <v>228299.3</v>
      </c>
      <c r="G18" s="648">
        <v>-205624.8</v>
      </c>
      <c r="H18" s="648">
        <v>-208359.1</v>
      </c>
      <c r="I18" s="648">
        <v>-197930</v>
      </c>
      <c r="J18" s="648">
        <v>228299.3</v>
      </c>
    </row>
    <row r="19" spans="1:10" ht="20.100000000000001" customHeight="1">
      <c r="A19" s="457" t="s">
        <v>143</v>
      </c>
      <c r="B19" s="457"/>
      <c r="C19" s="457"/>
      <c r="D19" s="457"/>
      <c r="E19" s="457"/>
      <c r="F19" s="457"/>
      <c r="G19" s="457"/>
      <c r="H19" s="457"/>
      <c r="I19" s="457"/>
      <c r="J19" s="457"/>
    </row>
    <row r="20" spans="1:10" ht="35.25" customHeight="1">
      <c r="A20" s="36" t="s">
        <v>278</v>
      </c>
      <c r="B20" s="288">
        <v>2100</v>
      </c>
      <c r="C20" s="94">
        <v>1813.5</v>
      </c>
      <c r="D20" s="204">
        <v>1982.1</v>
      </c>
      <c r="E20" s="94">
        <v>0</v>
      </c>
      <c r="F20" s="94">
        <v>0</v>
      </c>
      <c r="G20" s="94">
        <v>0</v>
      </c>
      <c r="H20" s="94">
        <v>0</v>
      </c>
      <c r="I20" s="94">
        <v>0</v>
      </c>
      <c r="J20" s="94">
        <v>0</v>
      </c>
    </row>
    <row r="21" spans="1:10" s="37" customFormat="1" ht="20.100000000000001" customHeight="1">
      <c r="A21" s="36" t="s">
        <v>145</v>
      </c>
      <c r="B21" s="42">
        <v>2110</v>
      </c>
      <c r="C21" s="94">
        <v>2653.9</v>
      </c>
      <c r="D21" s="94">
        <v>-1398</v>
      </c>
      <c r="E21" s="204">
        <v>0</v>
      </c>
      <c r="F21" s="204">
        <v>2952.8</v>
      </c>
      <c r="G21" s="204">
        <v>0</v>
      </c>
      <c r="H21" s="204">
        <v>0</v>
      </c>
      <c r="I21" s="204">
        <v>1877.2</v>
      </c>
      <c r="J21" s="204">
        <v>1075.5999999999999</v>
      </c>
    </row>
    <row r="22" spans="1:10" ht="42.75" customHeight="1">
      <c r="A22" s="36" t="s">
        <v>246</v>
      </c>
      <c r="B22" s="42">
        <v>2120</v>
      </c>
      <c r="C22" s="94">
        <v>10824.1</v>
      </c>
      <c r="D22" s="204">
        <v>14224.4</v>
      </c>
      <c r="E22" s="94">
        <v>24207.8</v>
      </c>
      <c r="F22" s="94">
        <v>24207.8</v>
      </c>
      <c r="G22" s="94">
        <v>6001.1</v>
      </c>
      <c r="H22" s="94">
        <v>6111.2</v>
      </c>
      <c r="I22" s="94">
        <v>6122.1</v>
      </c>
      <c r="J22" s="94">
        <v>5973.4</v>
      </c>
    </row>
    <row r="23" spans="1:10" ht="39" customHeight="1">
      <c r="A23" s="36" t="s">
        <v>247</v>
      </c>
      <c r="B23" s="42">
        <v>2130</v>
      </c>
      <c r="C23" s="94">
        <v>0</v>
      </c>
      <c r="D23" s="204">
        <v>0</v>
      </c>
      <c r="E23" s="94">
        <v>0</v>
      </c>
      <c r="F23" s="94">
        <v>0</v>
      </c>
      <c r="G23" s="94">
        <v>0</v>
      </c>
      <c r="H23" s="94">
        <v>0</v>
      </c>
      <c r="I23" s="94">
        <v>0</v>
      </c>
      <c r="J23" s="94">
        <v>0</v>
      </c>
    </row>
    <row r="24" spans="1:10" s="39" customFormat="1" ht="42.75" customHeight="1">
      <c r="A24" s="294" t="s">
        <v>203</v>
      </c>
      <c r="B24" s="212">
        <v>2140</v>
      </c>
      <c r="C24" s="90">
        <v>12163.5</v>
      </c>
      <c r="D24" s="347">
        <v>17857.099999999999</v>
      </c>
      <c r="E24" s="90">
        <v>21907.1</v>
      </c>
      <c r="F24" s="90">
        <v>21907.1</v>
      </c>
      <c r="G24" s="348">
        <v>5403.1</v>
      </c>
      <c r="H24" s="348">
        <v>5317.5</v>
      </c>
      <c r="I24" s="348">
        <v>5565.2</v>
      </c>
      <c r="J24" s="348">
        <v>5621.2</v>
      </c>
    </row>
    <row r="25" spans="1:10" ht="20.100000000000001" customHeight="1">
      <c r="A25" s="36" t="s">
        <v>17</v>
      </c>
      <c r="B25" s="42">
        <v>2141</v>
      </c>
      <c r="C25" s="349">
        <v>6.9</v>
      </c>
      <c r="D25" s="204">
        <v>7.3</v>
      </c>
      <c r="E25" s="94">
        <v>6.9</v>
      </c>
      <c r="F25" s="94">
        <v>6.9</v>
      </c>
      <c r="G25" s="139">
        <v>1.7</v>
      </c>
      <c r="H25" s="139">
        <v>1.7</v>
      </c>
      <c r="I25" s="139">
        <v>1.7</v>
      </c>
      <c r="J25" s="139">
        <v>1.8</v>
      </c>
    </row>
    <row r="26" spans="1:10" ht="20.100000000000001" customHeight="1">
      <c r="A26" s="36" t="s">
        <v>18</v>
      </c>
      <c r="B26" s="42">
        <v>2142</v>
      </c>
      <c r="C26" s="349">
        <v>0</v>
      </c>
      <c r="D26" s="204">
        <v>0</v>
      </c>
      <c r="E26" s="94">
        <v>0</v>
      </c>
      <c r="F26" s="94">
        <v>0</v>
      </c>
      <c r="G26" s="94">
        <v>0</v>
      </c>
      <c r="H26" s="94">
        <v>0</v>
      </c>
      <c r="I26" s="94">
        <v>0</v>
      </c>
      <c r="J26" s="94">
        <v>0</v>
      </c>
    </row>
    <row r="27" spans="1:10" ht="20.100000000000001" customHeight="1">
      <c r="A27" s="36" t="s">
        <v>19</v>
      </c>
      <c r="B27" s="42">
        <v>2143</v>
      </c>
      <c r="C27" s="349">
        <v>70.400000000000006</v>
      </c>
      <c r="D27" s="204">
        <v>90.8</v>
      </c>
      <c r="E27" s="94">
        <v>83</v>
      </c>
      <c r="F27" s="94">
        <v>83</v>
      </c>
      <c r="G27" s="139">
        <v>20.8</v>
      </c>
      <c r="H27" s="139">
        <v>20.8</v>
      </c>
      <c r="I27" s="139">
        <v>20.8</v>
      </c>
      <c r="J27" s="139">
        <v>20.6</v>
      </c>
    </row>
    <row r="28" spans="1:10" ht="20.100000000000001" customHeight="1">
      <c r="A28" s="36" t="s">
        <v>20</v>
      </c>
      <c r="B28" s="42">
        <v>2144</v>
      </c>
      <c r="C28" s="349">
        <v>8633.1</v>
      </c>
      <c r="D28" s="204">
        <v>11386.2</v>
      </c>
      <c r="E28" s="94">
        <v>13469.6</v>
      </c>
      <c r="F28" s="204">
        <v>13469.6</v>
      </c>
      <c r="G28" s="94">
        <v>3299.2</v>
      </c>
      <c r="H28" s="94">
        <v>3220.6</v>
      </c>
      <c r="I28" s="94">
        <v>3448.8</v>
      </c>
      <c r="J28" s="94">
        <v>3501</v>
      </c>
    </row>
    <row r="29" spans="1:10" s="37" customFormat="1" ht="20.100000000000001" customHeight="1">
      <c r="A29" s="36" t="s">
        <v>21</v>
      </c>
      <c r="B29" s="42">
        <v>2145</v>
      </c>
      <c r="C29" s="349">
        <v>589.70000000000005</v>
      </c>
      <c r="D29" s="204">
        <v>1471.1</v>
      </c>
      <c r="E29" s="94">
        <v>0</v>
      </c>
      <c r="F29" s="94">
        <v>0</v>
      </c>
      <c r="G29" s="94">
        <v>0</v>
      </c>
      <c r="H29" s="94">
        <v>0</v>
      </c>
      <c r="I29" s="94">
        <v>0</v>
      </c>
      <c r="J29" s="94">
        <v>0</v>
      </c>
    </row>
    <row r="30" spans="1:10" ht="54" customHeight="1">
      <c r="A30" s="114" t="s">
        <v>209</v>
      </c>
      <c r="B30" s="149" t="s">
        <v>193</v>
      </c>
      <c r="C30" s="350">
        <v>0</v>
      </c>
      <c r="D30" s="346">
        <v>0</v>
      </c>
      <c r="E30" s="139">
        <v>0</v>
      </c>
      <c r="F30" s="139">
        <v>0</v>
      </c>
      <c r="G30" s="139">
        <v>0</v>
      </c>
      <c r="H30" s="139">
        <v>0</v>
      </c>
      <c r="I30" s="139">
        <v>0</v>
      </c>
      <c r="J30" s="139">
        <v>0</v>
      </c>
    </row>
    <row r="31" spans="1:10" ht="20.100000000000001" customHeight="1">
      <c r="A31" s="114" t="s">
        <v>39</v>
      </c>
      <c r="B31" s="149" t="s">
        <v>194</v>
      </c>
      <c r="C31" s="350">
        <v>589.70000000000005</v>
      </c>
      <c r="D31" s="346">
        <v>1471.14</v>
      </c>
      <c r="E31" s="139">
        <v>0</v>
      </c>
      <c r="F31" s="139">
        <v>0</v>
      </c>
      <c r="G31" s="139">
        <v>0</v>
      </c>
      <c r="H31" s="139">
        <v>0</v>
      </c>
      <c r="I31" s="139">
        <v>0</v>
      </c>
      <c r="J31" s="139">
        <v>0</v>
      </c>
    </row>
    <row r="32" spans="1:10" s="37" customFormat="1" ht="20.100000000000001" customHeight="1">
      <c r="A32" s="36" t="s">
        <v>15</v>
      </c>
      <c r="B32" s="42">
        <v>2146</v>
      </c>
      <c r="C32" s="204">
        <v>1004.6</v>
      </c>
      <c r="D32" s="204">
        <v>1236.4000000000001</v>
      </c>
      <c r="E32" s="204">
        <v>1235.2</v>
      </c>
      <c r="F32" s="204">
        <v>1235.2</v>
      </c>
      <c r="G32" s="204">
        <v>308.8</v>
      </c>
      <c r="H32" s="204">
        <v>308.8</v>
      </c>
      <c r="I32" s="204">
        <v>308.8</v>
      </c>
      <c r="J32" s="204">
        <v>308.8</v>
      </c>
    </row>
    <row r="33" spans="1:10" s="116" customFormat="1" ht="20.100000000000001" customHeight="1">
      <c r="A33" s="114" t="s">
        <v>348</v>
      </c>
      <c r="B33" s="114"/>
      <c r="C33" s="209">
        <v>1004.6</v>
      </c>
      <c r="D33" s="209">
        <v>1236.4000000000001</v>
      </c>
      <c r="E33" s="209">
        <v>1235.2</v>
      </c>
      <c r="F33" s="209">
        <v>1235.2</v>
      </c>
      <c r="G33" s="209">
        <v>308.8</v>
      </c>
      <c r="H33" s="209">
        <v>308.8</v>
      </c>
      <c r="I33" s="209">
        <v>308.8</v>
      </c>
      <c r="J33" s="209">
        <v>308.8</v>
      </c>
    </row>
    <row r="34" spans="1:10" ht="20.100000000000001" customHeight="1">
      <c r="A34" s="36" t="s">
        <v>16</v>
      </c>
      <c r="B34" s="42">
        <v>2147</v>
      </c>
      <c r="C34" s="204">
        <v>1858.8</v>
      </c>
      <c r="D34" s="204">
        <v>3665.3</v>
      </c>
      <c r="E34" s="204">
        <v>7112.4</v>
      </c>
      <c r="F34" s="204">
        <v>7112.4</v>
      </c>
      <c r="G34" s="204">
        <v>1772.6</v>
      </c>
      <c r="H34" s="204">
        <v>1765.6</v>
      </c>
      <c r="I34" s="204">
        <v>1785.1</v>
      </c>
      <c r="J34" s="204">
        <v>1789</v>
      </c>
    </row>
    <row r="35" spans="1:10" s="117" customFormat="1" ht="20.100000000000001" customHeight="1">
      <c r="A35" s="114" t="s">
        <v>394</v>
      </c>
      <c r="B35" s="114"/>
      <c r="C35" s="350">
        <v>973.3</v>
      </c>
      <c r="D35" s="209">
        <v>2507.1</v>
      </c>
      <c r="E35" s="115">
        <v>5751.9</v>
      </c>
      <c r="F35" s="115">
        <v>5751.9</v>
      </c>
      <c r="G35" s="209">
        <v>1438</v>
      </c>
      <c r="H35" s="209">
        <v>1438</v>
      </c>
      <c r="I35" s="209">
        <v>1438</v>
      </c>
      <c r="J35" s="209">
        <v>1437.9</v>
      </c>
    </row>
    <row r="36" spans="1:10" s="117" customFormat="1" ht="20.100000000000001" customHeight="1">
      <c r="A36" s="114" t="s">
        <v>385</v>
      </c>
      <c r="B36" s="114"/>
      <c r="C36" s="350">
        <v>162</v>
      </c>
      <c r="D36" s="209">
        <v>205</v>
      </c>
      <c r="E36" s="115">
        <v>232.9</v>
      </c>
      <c r="F36" s="115">
        <v>232.9</v>
      </c>
      <c r="G36" s="115">
        <v>58.2</v>
      </c>
      <c r="H36" s="115">
        <v>58.2</v>
      </c>
      <c r="I36" s="115">
        <v>58.2</v>
      </c>
      <c r="J36" s="115">
        <v>58.3</v>
      </c>
    </row>
    <row r="37" spans="1:10" s="117" customFormat="1" ht="20.100000000000001" customHeight="1">
      <c r="A37" s="114" t="s">
        <v>386</v>
      </c>
      <c r="B37" s="114"/>
      <c r="C37" s="350">
        <v>723.2</v>
      </c>
      <c r="D37" s="209">
        <v>952.9</v>
      </c>
      <c r="E37" s="115">
        <v>1122.5</v>
      </c>
      <c r="F37" s="115">
        <v>1122.5</v>
      </c>
      <c r="G37" s="115">
        <v>274.89999999999998</v>
      </c>
      <c r="H37" s="115">
        <v>268.39999999999998</v>
      </c>
      <c r="I37" s="115">
        <v>287.39999999999998</v>
      </c>
      <c r="J37" s="115">
        <v>291.7</v>
      </c>
    </row>
    <row r="38" spans="1:10" s="117" customFormat="1" ht="36" customHeight="1">
      <c r="A38" s="114" t="s">
        <v>395</v>
      </c>
      <c r="B38" s="114"/>
      <c r="C38" s="350">
        <v>0.3</v>
      </c>
      <c r="D38" s="209">
        <v>0.3</v>
      </c>
      <c r="E38" s="351">
        <v>3</v>
      </c>
      <c r="F38" s="115">
        <v>3</v>
      </c>
      <c r="G38" s="115">
        <v>1</v>
      </c>
      <c r="H38" s="115">
        <v>0.5</v>
      </c>
      <c r="I38" s="115">
        <v>1</v>
      </c>
      <c r="J38" s="115">
        <v>0.5</v>
      </c>
    </row>
    <row r="39" spans="1:10" s="117" customFormat="1" ht="20.100000000000001" customHeight="1">
      <c r="A39" s="114" t="s">
        <v>396</v>
      </c>
      <c r="B39" s="114"/>
      <c r="C39" s="115">
        <v>0</v>
      </c>
      <c r="D39" s="209">
        <v>0</v>
      </c>
      <c r="E39" s="115">
        <v>2.1</v>
      </c>
      <c r="F39" s="115">
        <v>2.1</v>
      </c>
      <c r="G39" s="115">
        <v>0.5</v>
      </c>
      <c r="H39" s="115">
        <v>0.5</v>
      </c>
      <c r="I39" s="115">
        <v>0.5</v>
      </c>
      <c r="J39" s="115">
        <v>0.6</v>
      </c>
    </row>
    <row r="40" spans="1:10" s="37" customFormat="1" ht="35.25" customHeight="1">
      <c r="A40" s="36" t="s">
        <v>98</v>
      </c>
      <c r="B40" s="42">
        <v>2150</v>
      </c>
      <c r="C40" s="94">
        <v>10173.4</v>
      </c>
      <c r="D40" s="204">
        <v>13374.3</v>
      </c>
      <c r="E40" s="94">
        <v>16462.8</v>
      </c>
      <c r="F40" s="94">
        <v>16462.8</v>
      </c>
      <c r="G40" s="94">
        <v>4032.4</v>
      </c>
      <c r="H40" s="94">
        <v>3936.2</v>
      </c>
      <c r="I40" s="94">
        <v>4215.3</v>
      </c>
      <c r="J40" s="94">
        <v>4278.8999999999996</v>
      </c>
    </row>
    <row r="41" spans="1:10" s="84" customFormat="1" ht="21.75" customHeight="1">
      <c r="A41" s="82" t="s">
        <v>214</v>
      </c>
      <c r="B41" s="83">
        <v>2200</v>
      </c>
      <c r="C41" s="91">
        <v>37628.400000000001</v>
      </c>
      <c r="D41" s="91">
        <v>46039.9</v>
      </c>
      <c r="E41" s="91">
        <v>62577.7</v>
      </c>
      <c r="F41" s="91">
        <v>65530.5</v>
      </c>
      <c r="G41" s="91">
        <v>15436.6</v>
      </c>
      <c r="H41" s="91">
        <v>15364.9</v>
      </c>
      <c r="I41" s="91">
        <v>17779.8</v>
      </c>
      <c r="J41" s="91">
        <v>16949.099999999999</v>
      </c>
    </row>
    <row r="42" spans="1:10" s="37" customFormat="1" ht="20.100000000000001" customHeight="1">
      <c r="A42" s="53"/>
      <c r="B42" s="38"/>
      <c r="C42" s="51"/>
      <c r="D42" s="51"/>
      <c r="E42" s="51"/>
      <c r="F42" s="51"/>
      <c r="G42" s="52"/>
      <c r="H42" s="52"/>
      <c r="I42" s="52"/>
      <c r="J42" s="52"/>
    </row>
    <row r="43" spans="1:10" s="37" customFormat="1" ht="20.100000000000001" customHeight="1">
      <c r="A43" s="53"/>
      <c r="B43" s="38"/>
      <c r="C43" s="51"/>
      <c r="D43" s="51"/>
      <c r="E43" s="51"/>
      <c r="F43" s="51"/>
      <c r="G43" s="52"/>
      <c r="H43" s="52"/>
      <c r="I43" s="52"/>
      <c r="J43" s="52"/>
    </row>
    <row r="44" spans="1:10" s="3" customFormat="1" ht="20.100000000000001" hidden="1" customHeight="1" outlineLevel="1">
      <c r="A44" s="45" t="s">
        <v>329</v>
      </c>
      <c r="B44" s="1"/>
      <c r="C44" s="455" t="s">
        <v>112</v>
      </c>
      <c r="D44" s="455"/>
      <c r="E44" s="455"/>
      <c r="F44" s="458"/>
      <c r="G44" s="11"/>
      <c r="H44" s="423" t="s">
        <v>330</v>
      </c>
      <c r="I44" s="423"/>
      <c r="J44" s="423"/>
    </row>
    <row r="45" spans="1:10" s="2" customFormat="1" ht="20.100000000000001" hidden="1" customHeight="1" outlineLevel="1">
      <c r="A45" s="291" t="s">
        <v>221</v>
      </c>
      <c r="B45" s="296"/>
      <c r="C45" s="456" t="s">
        <v>220</v>
      </c>
      <c r="D45" s="456"/>
      <c r="E45" s="456"/>
      <c r="F45" s="456"/>
      <c r="G45" s="25"/>
      <c r="H45" s="454" t="s">
        <v>109</v>
      </c>
      <c r="I45" s="454"/>
      <c r="J45" s="454"/>
    </row>
    <row r="46" spans="1:10" s="38" customFormat="1" ht="18.75" customHeight="1" collapsed="1">
      <c r="A46" s="45" t="s">
        <v>471</v>
      </c>
      <c r="B46" s="295"/>
      <c r="C46" s="420" t="s">
        <v>112</v>
      </c>
      <c r="D46" s="420"/>
      <c r="E46" s="420"/>
      <c r="F46" s="296"/>
      <c r="G46" s="423" t="s">
        <v>330</v>
      </c>
      <c r="H46" s="423"/>
      <c r="I46" s="423"/>
      <c r="J46" s="35"/>
    </row>
    <row r="47" spans="1:10" s="38" customFormat="1">
      <c r="A47" s="289" t="s">
        <v>93</v>
      </c>
      <c r="B47" s="295"/>
      <c r="C47" s="422" t="s">
        <v>94</v>
      </c>
      <c r="D47" s="422"/>
      <c r="E47" s="422"/>
      <c r="F47" s="296"/>
      <c r="G47" s="422" t="s">
        <v>109</v>
      </c>
      <c r="H47" s="422"/>
      <c r="I47" s="422"/>
      <c r="J47" s="35"/>
    </row>
    <row r="48" spans="1:10" s="38" customFormat="1">
      <c r="A48" s="47"/>
      <c r="F48" s="35"/>
      <c r="G48" s="35"/>
      <c r="H48" s="35"/>
      <c r="I48" s="35"/>
      <c r="J48" s="35"/>
    </row>
    <row r="49" spans="1:10" s="38" customFormat="1">
      <c r="A49" s="47"/>
      <c r="F49" s="35"/>
      <c r="G49" s="35"/>
      <c r="H49" s="35"/>
      <c r="I49" s="35"/>
      <c r="J49" s="35"/>
    </row>
    <row r="50" spans="1:10" s="38" customFormat="1">
      <c r="A50" s="47"/>
      <c r="F50" s="35"/>
      <c r="G50" s="35"/>
      <c r="H50" s="35"/>
      <c r="I50" s="35"/>
      <c r="J50" s="35"/>
    </row>
    <row r="51" spans="1:10" s="38" customFormat="1">
      <c r="A51" s="47"/>
      <c r="F51" s="35"/>
      <c r="G51" s="35"/>
      <c r="H51" s="35"/>
      <c r="I51" s="35"/>
      <c r="J51" s="35"/>
    </row>
    <row r="52" spans="1:10" s="38" customFormat="1">
      <c r="A52" s="47"/>
      <c r="F52" s="35"/>
      <c r="G52" s="35"/>
      <c r="H52" s="35"/>
      <c r="I52" s="35"/>
      <c r="J52" s="35"/>
    </row>
    <row r="53" spans="1:10" s="38" customFormat="1">
      <c r="A53" s="47"/>
      <c r="F53" s="35"/>
      <c r="G53" s="35"/>
      <c r="H53" s="35"/>
      <c r="I53" s="35"/>
      <c r="J53" s="35"/>
    </row>
    <row r="54" spans="1:10" s="38" customFormat="1">
      <c r="A54" s="47"/>
      <c r="F54" s="35"/>
      <c r="G54" s="35"/>
      <c r="H54" s="35"/>
      <c r="I54" s="35"/>
      <c r="J54" s="35"/>
    </row>
    <row r="55" spans="1:10" s="38" customFormat="1">
      <c r="A55" s="47"/>
      <c r="F55" s="35"/>
      <c r="G55" s="35"/>
      <c r="H55" s="35"/>
      <c r="I55" s="35"/>
      <c r="J55" s="35"/>
    </row>
    <row r="56" spans="1:10" s="38" customFormat="1">
      <c r="A56" s="47"/>
      <c r="F56" s="35"/>
      <c r="G56" s="35"/>
      <c r="H56" s="35"/>
      <c r="I56" s="35"/>
      <c r="J56" s="35"/>
    </row>
    <row r="57" spans="1:10" s="38" customFormat="1">
      <c r="A57" s="47"/>
      <c r="F57" s="35"/>
      <c r="G57" s="35"/>
      <c r="H57" s="35"/>
      <c r="I57" s="35"/>
      <c r="J57" s="35"/>
    </row>
    <row r="58" spans="1:10" s="38" customFormat="1">
      <c r="A58" s="47"/>
      <c r="F58" s="35"/>
      <c r="G58" s="35"/>
      <c r="H58" s="35"/>
      <c r="I58" s="35"/>
      <c r="J58" s="35"/>
    </row>
    <row r="59" spans="1:10" s="38" customFormat="1">
      <c r="A59" s="47"/>
      <c r="F59" s="35"/>
      <c r="G59" s="35"/>
      <c r="H59" s="35"/>
      <c r="I59" s="35"/>
      <c r="J59" s="35"/>
    </row>
    <row r="60" spans="1:10" s="38" customFormat="1">
      <c r="A60" s="47"/>
      <c r="F60" s="35"/>
      <c r="G60" s="35"/>
      <c r="H60" s="35"/>
      <c r="I60" s="35"/>
      <c r="J60" s="35"/>
    </row>
    <row r="61" spans="1:10" s="38" customFormat="1">
      <c r="A61" s="47"/>
      <c r="F61" s="35"/>
      <c r="G61" s="35"/>
      <c r="H61" s="35"/>
      <c r="I61" s="35"/>
      <c r="J61" s="35"/>
    </row>
    <row r="62" spans="1:10" s="38" customFormat="1">
      <c r="A62" s="47"/>
      <c r="F62" s="35"/>
      <c r="G62" s="35"/>
      <c r="H62" s="35"/>
      <c r="I62" s="35"/>
      <c r="J62" s="35"/>
    </row>
    <row r="63" spans="1:10" s="38" customFormat="1">
      <c r="A63" s="47"/>
      <c r="F63" s="35"/>
      <c r="G63" s="35"/>
      <c r="H63" s="35"/>
      <c r="I63" s="35"/>
      <c r="J63" s="35"/>
    </row>
    <row r="64" spans="1:10" s="38" customFormat="1">
      <c r="A64" s="47"/>
      <c r="F64" s="35"/>
      <c r="G64" s="35"/>
      <c r="H64" s="35"/>
      <c r="I64" s="35"/>
      <c r="J64" s="35"/>
    </row>
    <row r="65" spans="1:10" s="38" customFormat="1">
      <c r="A65" s="47"/>
      <c r="F65" s="35"/>
      <c r="G65" s="35"/>
      <c r="H65" s="35"/>
      <c r="I65" s="35"/>
      <c r="J65" s="35"/>
    </row>
    <row r="66" spans="1:10" s="38" customFormat="1">
      <c r="A66" s="47"/>
      <c r="F66" s="35"/>
      <c r="G66" s="35"/>
      <c r="H66" s="35"/>
      <c r="I66" s="35"/>
      <c r="J66" s="35"/>
    </row>
    <row r="67" spans="1:10" s="38" customFormat="1">
      <c r="A67" s="47"/>
      <c r="F67" s="35"/>
      <c r="G67" s="35"/>
      <c r="H67" s="35"/>
      <c r="I67" s="35"/>
      <c r="J67" s="35"/>
    </row>
    <row r="68" spans="1:10" s="38" customFormat="1">
      <c r="A68" s="47"/>
      <c r="F68" s="35"/>
      <c r="G68" s="35"/>
      <c r="H68" s="35"/>
      <c r="I68" s="35"/>
      <c r="J68" s="35"/>
    </row>
    <row r="69" spans="1:10" s="38" customFormat="1">
      <c r="A69" s="47"/>
      <c r="F69" s="35"/>
      <c r="G69" s="35"/>
      <c r="H69" s="35"/>
      <c r="I69" s="35"/>
      <c r="J69" s="35"/>
    </row>
    <row r="70" spans="1:10" s="38" customFormat="1">
      <c r="A70" s="47"/>
      <c r="F70" s="35"/>
      <c r="G70" s="35"/>
      <c r="H70" s="35"/>
      <c r="I70" s="35"/>
      <c r="J70" s="35"/>
    </row>
    <row r="71" spans="1:10" s="38" customFormat="1">
      <c r="A71" s="47"/>
      <c r="F71" s="35"/>
      <c r="G71" s="35"/>
      <c r="H71" s="35"/>
      <c r="I71" s="35"/>
      <c r="J71" s="35"/>
    </row>
    <row r="72" spans="1:10" s="38" customFormat="1">
      <c r="A72" s="47"/>
      <c r="F72" s="35"/>
      <c r="G72" s="35"/>
      <c r="H72" s="35"/>
      <c r="I72" s="35"/>
      <c r="J72" s="35"/>
    </row>
    <row r="73" spans="1:10" s="38" customFormat="1">
      <c r="A73" s="47"/>
      <c r="F73" s="35"/>
      <c r="G73" s="35"/>
      <c r="H73" s="35"/>
      <c r="I73" s="35"/>
      <c r="J73" s="35"/>
    </row>
    <row r="74" spans="1:10" s="38" customFormat="1">
      <c r="A74" s="47"/>
      <c r="F74" s="35"/>
      <c r="G74" s="35"/>
      <c r="H74" s="35"/>
      <c r="I74" s="35"/>
      <c r="J74" s="35"/>
    </row>
    <row r="75" spans="1:10" s="38" customFormat="1">
      <c r="A75" s="47"/>
      <c r="F75" s="35"/>
      <c r="G75" s="35"/>
      <c r="H75" s="35"/>
      <c r="I75" s="35"/>
      <c r="J75" s="35"/>
    </row>
    <row r="76" spans="1:10" s="38" customFormat="1">
      <c r="A76" s="47"/>
      <c r="F76" s="35"/>
      <c r="G76" s="35"/>
      <c r="H76" s="35"/>
      <c r="I76" s="35"/>
      <c r="J76" s="35"/>
    </row>
    <row r="77" spans="1:10" s="38" customFormat="1">
      <c r="A77" s="47"/>
      <c r="F77" s="35"/>
      <c r="G77" s="35"/>
      <c r="H77" s="35"/>
      <c r="I77" s="35"/>
      <c r="J77" s="35"/>
    </row>
    <row r="78" spans="1:10" s="38" customFormat="1">
      <c r="A78" s="47"/>
      <c r="F78" s="35"/>
      <c r="G78" s="35"/>
      <c r="H78" s="35"/>
      <c r="I78" s="35"/>
      <c r="J78" s="35"/>
    </row>
    <row r="79" spans="1:10" s="38" customFormat="1">
      <c r="A79" s="47"/>
      <c r="F79" s="35"/>
      <c r="G79" s="35"/>
      <c r="H79" s="35"/>
      <c r="I79" s="35"/>
      <c r="J79" s="35"/>
    </row>
    <row r="80" spans="1:10" s="38" customFormat="1">
      <c r="A80" s="47"/>
      <c r="F80" s="35"/>
      <c r="G80" s="35"/>
      <c r="H80" s="35"/>
      <c r="I80" s="35"/>
      <c r="J80" s="35"/>
    </row>
    <row r="81" spans="1:10" s="38" customFormat="1">
      <c r="A81" s="47"/>
      <c r="F81" s="35"/>
      <c r="G81" s="35"/>
      <c r="H81" s="35"/>
      <c r="I81" s="35"/>
      <c r="J81" s="35"/>
    </row>
    <row r="82" spans="1:10" s="38" customFormat="1">
      <c r="A82" s="47"/>
      <c r="F82" s="35"/>
      <c r="G82" s="35"/>
      <c r="H82" s="35"/>
      <c r="I82" s="35"/>
      <c r="J82" s="35"/>
    </row>
    <row r="83" spans="1:10" s="38" customFormat="1">
      <c r="A83" s="47"/>
      <c r="F83" s="35"/>
      <c r="G83" s="35"/>
      <c r="H83" s="35"/>
      <c r="I83" s="35"/>
      <c r="J83" s="35"/>
    </row>
    <row r="84" spans="1:10" s="38" customFormat="1">
      <c r="A84" s="47"/>
      <c r="F84" s="35"/>
      <c r="G84" s="35"/>
      <c r="H84" s="35"/>
      <c r="I84" s="35"/>
      <c r="J84" s="35"/>
    </row>
    <row r="85" spans="1:10" s="38" customFormat="1">
      <c r="A85" s="47"/>
      <c r="F85" s="35"/>
      <c r="G85" s="35"/>
      <c r="H85" s="35"/>
      <c r="I85" s="35"/>
      <c r="J85" s="35"/>
    </row>
    <row r="86" spans="1:10" s="38" customFormat="1">
      <c r="A86" s="47"/>
      <c r="F86" s="35"/>
      <c r="G86" s="35"/>
      <c r="H86" s="35"/>
      <c r="I86" s="35"/>
      <c r="J86" s="35"/>
    </row>
    <row r="87" spans="1:10" s="38" customFormat="1">
      <c r="A87" s="47"/>
      <c r="F87" s="35"/>
      <c r="G87" s="35"/>
      <c r="H87" s="35"/>
      <c r="I87" s="35"/>
      <c r="J87" s="35"/>
    </row>
    <row r="88" spans="1:10" s="38" customFormat="1">
      <c r="A88" s="47"/>
      <c r="F88" s="35"/>
      <c r="G88" s="35"/>
      <c r="H88" s="35"/>
      <c r="I88" s="35"/>
      <c r="J88" s="35"/>
    </row>
    <row r="89" spans="1:10" s="38" customFormat="1">
      <c r="A89" s="47"/>
      <c r="F89" s="35"/>
      <c r="G89" s="35"/>
      <c r="H89" s="35"/>
      <c r="I89" s="35"/>
      <c r="J89" s="35"/>
    </row>
    <row r="90" spans="1:10" s="38" customFormat="1">
      <c r="A90" s="47"/>
      <c r="F90" s="35"/>
      <c r="G90" s="35"/>
      <c r="H90" s="35"/>
      <c r="I90" s="35"/>
      <c r="J90" s="35"/>
    </row>
    <row r="91" spans="1:10" s="38" customFormat="1">
      <c r="A91" s="47"/>
      <c r="F91" s="35"/>
      <c r="G91" s="35"/>
      <c r="H91" s="35"/>
      <c r="I91" s="35"/>
      <c r="J91" s="35"/>
    </row>
    <row r="92" spans="1:10" s="38" customFormat="1">
      <c r="A92" s="47"/>
      <c r="F92" s="35"/>
      <c r="G92" s="35"/>
      <c r="H92" s="35"/>
      <c r="I92" s="35"/>
      <c r="J92" s="35"/>
    </row>
    <row r="93" spans="1:10" s="38" customFormat="1">
      <c r="A93" s="47"/>
      <c r="F93" s="35"/>
      <c r="G93" s="35"/>
      <c r="H93" s="35"/>
      <c r="I93" s="35"/>
      <c r="J93" s="35"/>
    </row>
    <row r="94" spans="1:10" s="38" customFormat="1">
      <c r="A94" s="47"/>
      <c r="F94" s="35"/>
      <c r="G94" s="35"/>
      <c r="H94" s="35"/>
      <c r="I94" s="35"/>
      <c r="J94" s="35"/>
    </row>
    <row r="95" spans="1:10" s="38" customFormat="1">
      <c r="A95" s="47"/>
      <c r="F95" s="35"/>
      <c r="G95" s="35"/>
      <c r="H95" s="35"/>
      <c r="I95" s="35"/>
      <c r="J95" s="35"/>
    </row>
    <row r="96" spans="1:10" s="38" customFormat="1">
      <c r="A96" s="47"/>
      <c r="F96" s="35"/>
      <c r="G96" s="35"/>
      <c r="H96" s="35"/>
      <c r="I96" s="35"/>
      <c r="J96" s="35"/>
    </row>
    <row r="97" spans="1:10" s="38" customFormat="1">
      <c r="A97" s="47"/>
      <c r="F97" s="35"/>
      <c r="G97" s="35"/>
      <c r="H97" s="35"/>
      <c r="I97" s="35"/>
      <c r="J97" s="35"/>
    </row>
    <row r="98" spans="1:10" s="38" customFormat="1">
      <c r="A98" s="47"/>
      <c r="F98" s="35"/>
      <c r="G98" s="35"/>
      <c r="H98" s="35"/>
      <c r="I98" s="35"/>
      <c r="J98" s="35"/>
    </row>
    <row r="99" spans="1:10" s="38" customFormat="1">
      <c r="A99" s="47"/>
      <c r="F99" s="35"/>
      <c r="G99" s="35"/>
      <c r="H99" s="35"/>
      <c r="I99" s="35"/>
      <c r="J99" s="35"/>
    </row>
    <row r="100" spans="1:10" s="38" customFormat="1">
      <c r="A100" s="47"/>
      <c r="F100" s="35"/>
      <c r="G100" s="35"/>
      <c r="H100" s="35"/>
      <c r="I100" s="35"/>
      <c r="J100" s="35"/>
    </row>
    <row r="101" spans="1:10" s="38" customFormat="1">
      <c r="A101" s="47"/>
      <c r="F101" s="35"/>
      <c r="G101" s="35"/>
      <c r="H101" s="35"/>
      <c r="I101" s="35"/>
      <c r="J101" s="35"/>
    </row>
    <row r="102" spans="1:10" s="38" customFormat="1">
      <c r="A102" s="47"/>
      <c r="F102" s="35"/>
      <c r="G102" s="35"/>
      <c r="H102" s="35"/>
      <c r="I102" s="35"/>
      <c r="J102" s="35"/>
    </row>
    <row r="103" spans="1:10" s="38" customFormat="1">
      <c r="A103" s="47"/>
      <c r="F103" s="35"/>
      <c r="G103" s="35"/>
      <c r="H103" s="35"/>
      <c r="I103" s="35"/>
      <c r="J103" s="35"/>
    </row>
    <row r="104" spans="1:10" s="38" customFormat="1">
      <c r="A104" s="47"/>
      <c r="F104" s="35"/>
      <c r="G104" s="35"/>
      <c r="H104" s="35"/>
      <c r="I104" s="35"/>
      <c r="J104" s="35"/>
    </row>
    <row r="105" spans="1:10" s="38" customFormat="1">
      <c r="A105" s="47"/>
      <c r="F105" s="35"/>
      <c r="G105" s="35"/>
      <c r="H105" s="35"/>
      <c r="I105" s="35"/>
      <c r="J105" s="35"/>
    </row>
    <row r="106" spans="1:10" s="38" customFormat="1">
      <c r="A106" s="47"/>
      <c r="F106" s="35"/>
      <c r="G106" s="35"/>
      <c r="H106" s="35"/>
      <c r="I106" s="35"/>
      <c r="J106" s="35"/>
    </row>
    <row r="107" spans="1:10" s="38" customFormat="1">
      <c r="A107" s="47"/>
      <c r="F107" s="35"/>
      <c r="G107" s="35"/>
      <c r="H107" s="35"/>
      <c r="I107" s="35"/>
      <c r="J107" s="35"/>
    </row>
    <row r="108" spans="1:10" s="38" customFormat="1">
      <c r="A108" s="47"/>
      <c r="F108" s="35"/>
      <c r="G108" s="35"/>
      <c r="H108" s="35"/>
      <c r="I108" s="35"/>
      <c r="J108" s="35"/>
    </row>
    <row r="109" spans="1:10" s="38" customFormat="1">
      <c r="A109" s="47"/>
      <c r="F109" s="35"/>
      <c r="G109" s="35"/>
      <c r="H109" s="35"/>
      <c r="I109" s="35"/>
      <c r="J109" s="35"/>
    </row>
    <row r="110" spans="1:10" s="38" customFormat="1">
      <c r="A110" s="47"/>
      <c r="F110" s="35"/>
      <c r="G110" s="35"/>
      <c r="H110" s="35"/>
      <c r="I110" s="35"/>
      <c r="J110" s="35"/>
    </row>
    <row r="111" spans="1:10" s="38" customFormat="1">
      <c r="A111" s="47"/>
      <c r="F111" s="35"/>
      <c r="G111" s="35"/>
      <c r="H111" s="35"/>
      <c r="I111" s="35"/>
      <c r="J111" s="35"/>
    </row>
    <row r="112" spans="1:10" s="38" customFormat="1">
      <c r="A112" s="47"/>
      <c r="F112" s="35"/>
      <c r="G112" s="35"/>
      <c r="H112" s="35"/>
      <c r="I112" s="35"/>
      <c r="J112" s="35"/>
    </row>
    <row r="113" spans="1:10" s="38" customFormat="1">
      <c r="A113" s="47"/>
      <c r="F113" s="35"/>
      <c r="G113" s="35"/>
      <c r="H113" s="35"/>
      <c r="I113" s="35"/>
      <c r="J113" s="35"/>
    </row>
    <row r="114" spans="1:10" s="38" customFormat="1">
      <c r="A114" s="47"/>
      <c r="F114" s="35"/>
      <c r="G114" s="35"/>
      <c r="H114" s="35"/>
      <c r="I114" s="35"/>
      <c r="J114" s="35"/>
    </row>
    <row r="115" spans="1:10" s="38" customFormat="1">
      <c r="A115" s="47"/>
      <c r="F115" s="35"/>
      <c r="G115" s="35"/>
      <c r="H115" s="35"/>
      <c r="I115" s="35"/>
      <c r="J115" s="35"/>
    </row>
    <row r="116" spans="1:10" s="38" customFormat="1">
      <c r="A116" s="47"/>
      <c r="F116" s="35"/>
      <c r="G116" s="35"/>
      <c r="H116" s="35"/>
      <c r="I116" s="35"/>
      <c r="J116" s="35"/>
    </row>
    <row r="117" spans="1:10" s="38" customFormat="1">
      <c r="A117" s="47"/>
      <c r="F117" s="35"/>
      <c r="G117" s="35"/>
      <c r="H117" s="35"/>
      <c r="I117" s="35"/>
      <c r="J117" s="35"/>
    </row>
    <row r="118" spans="1:10" s="38" customFormat="1">
      <c r="A118" s="47"/>
      <c r="F118" s="35"/>
      <c r="G118" s="35"/>
      <c r="H118" s="35"/>
      <c r="I118" s="35"/>
      <c r="J118" s="35"/>
    </row>
    <row r="119" spans="1:10" s="38" customFormat="1">
      <c r="A119" s="47"/>
      <c r="F119" s="35"/>
      <c r="G119" s="35"/>
      <c r="H119" s="35"/>
      <c r="I119" s="35"/>
      <c r="J119" s="35"/>
    </row>
    <row r="120" spans="1:10" s="38" customFormat="1">
      <c r="A120" s="47"/>
      <c r="F120" s="35"/>
      <c r="G120" s="35"/>
      <c r="H120" s="35"/>
      <c r="I120" s="35"/>
      <c r="J120" s="35"/>
    </row>
    <row r="121" spans="1:10" s="38" customFormat="1">
      <c r="A121" s="47"/>
      <c r="F121" s="35"/>
      <c r="G121" s="35"/>
      <c r="H121" s="35"/>
      <c r="I121" s="35"/>
      <c r="J121" s="35"/>
    </row>
    <row r="122" spans="1:10" s="38" customFormat="1">
      <c r="A122" s="47"/>
      <c r="F122" s="35"/>
      <c r="G122" s="35"/>
      <c r="H122" s="35"/>
      <c r="I122" s="35"/>
      <c r="J122" s="35"/>
    </row>
    <row r="123" spans="1:10" s="38" customFormat="1">
      <c r="A123" s="47"/>
      <c r="F123" s="35"/>
      <c r="G123" s="35"/>
      <c r="H123" s="35"/>
      <c r="I123" s="35"/>
      <c r="J123" s="35"/>
    </row>
    <row r="124" spans="1:10" s="38" customFormat="1">
      <c r="A124" s="47"/>
      <c r="F124" s="35"/>
      <c r="G124" s="35"/>
      <c r="H124" s="35"/>
      <c r="I124" s="35"/>
      <c r="J124" s="35"/>
    </row>
    <row r="125" spans="1:10" s="38" customFormat="1">
      <c r="A125" s="47"/>
      <c r="F125" s="35"/>
      <c r="G125" s="35"/>
      <c r="H125" s="35"/>
      <c r="I125" s="35"/>
      <c r="J125" s="35"/>
    </row>
    <row r="126" spans="1:10" s="38" customFormat="1">
      <c r="A126" s="47"/>
      <c r="F126" s="35"/>
      <c r="G126" s="35"/>
      <c r="H126" s="35"/>
      <c r="I126" s="35"/>
      <c r="J126" s="35"/>
    </row>
    <row r="127" spans="1:10" s="38" customFormat="1">
      <c r="A127" s="47"/>
      <c r="F127" s="35"/>
      <c r="G127" s="35"/>
      <c r="H127" s="35"/>
      <c r="I127" s="35"/>
      <c r="J127" s="35"/>
    </row>
    <row r="128" spans="1:10" s="38" customFormat="1">
      <c r="A128" s="47"/>
      <c r="F128" s="35"/>
      <c r="G128" s="35"/>
      <c r="H128" s="35"/>
      <c r="I128" s="35"/>
      <c r="J128" s="35"/>
    </row>
    <row r="129" spans="1:10" s="38" customFormat="1">
      <c r="A129" s="47"/>
      <c r="F129" s="35"/>
      <c r="G129" s="35"/>
      <c r="H129" s="35"/>
      <c r="I129" s="35"/>
      <c r="J129" s="35"/>
    </row>
    <row r="130" spans="1:10" s="38" customFormat="1">
      <c r="A130" s="47"/>
      <c r="F130" s="35"/>
      <c r="G130" s="35"/>
      <c r="H130" s="35"/>
      <c r="I130" s="35"/>
      <c r="J130" s="35"/>
    </row>
    <row r="131" spans="1:10" s="38" customFormat="1">
      <c r="A131" s="47"/>
      <c r="F131" s="35"/>
      <c r="G131" s="35"/>
      <c r="H131" s="35"/>
      <c r="I131" s="35"/>
      <c r="J131" s="35"/>
    </row>
    <row r="132" spans="1:10" s="38" customFormat="1">
      <c r="A132" s="47"/>
      <c r="F132" s="35"/>
      <c r="G132" s="35"/>
      <c r="H132" s="35"/>
      <c r="I132" s="35"/>
      <c r="J132" s="35"/>
    </row>
    <row r="133" spans="1:10" s="38" customFormat="1">
      <c r="A133" s="47"/>
      <c r="F133" s="35"/>
      <c r="G133" s="35"/>
      <c r="H133" s="35"/>
      <c r="I133" s="35"/>
      <c r="J133" s="35"/>
    </row>
    <row r="134" spans="1:10" s="38" customFormat="1">
      <c r="A134" s="47"/>
      <c r="F134" s="35"/>
      <c r="G134" s="35"/>
      <c r="H134" s="35"/>
      <c r="I134" s="35"/>
      <c r="J134" s="35"/>
    </row>
    <row r="135" spans="1:10" s="38" customFormat="1">
      <c r="A135" s="47"/>
      <c r="F135" s="35"/>
      <c r="G135" s="35"/>
      <c r="H135" s="35"/>
      <c r="I135" s="35"/>
      <c r="J135" s="35"/>
    </row>
    <row r="136" spans="1:10" s="38" customFormat="1">
      <c r="A136" s="47"/>
      <c r="F136" s="35"/>
      <c r="G136" s="35"/>
      <c r="H136" s="35"/>
      <c r="I136" s="35"/>
      <c r="J136" s="35"/>
    </row>
    <row r="137" spans="1:10" s="38" customFormat="1">
      <c r="A137" s="47"/>
      <c r="F137" s="35"/>
      <c r="G137" s="35"/>
      <c r="H137" s="35"/>
      <c r="I137" s="35"/>
      <c r="J137" s="35"/>
    </row>
    <row r="138" spans="1:10" s="38" customFormat="1">
      <c r="A138" s="47"/>
      <c r="F138" s="35"/>
      <c r="G138" s="35"/>
      <c r="H138" s="35"/>
      <c r="I138" s="35"/>
      <c r="J138" s="35"/>
    </row>
    <row r="139" spans="1:10" s="38" customFormat="1">
      <c r="A139" s="47"/>
      <c r="F139" s="35"/>
      <c r="G139" s="35"/>
      <c r="H139" s="35"/>
      <c r="I139" s="35"/>
      <c r="J139" s="35"/>
    </row>
    <row r="140" spans="1:10" s="38" customFormat="1">
      <c r="A140" s="47"/>
      <c r="F140" s="35"/>
      <c r="G140" s="35"/>
      <c r="H140" s="35"/>
      <c r="I140" s="35"/>
      <c r="J140" s="35"/>
    </row>
    <row r="141" spans="1:10" s="38" customFormat="1">
      <c r="A141" s="47"/>
      <c r="F141" s="35"/>
      <c r="G141" s="35"/>
      <c r="H141" s="35"/>
      <c r="I141" s="35"/>
      <c r="J141" s="35"/>
    </row>
    <row r="142" spans="1:10" s="38" customFormat="1">
      <c r="A142" s="47"/>
      <c r="F142" s="35"/>
      <c r="G142" s="35"/>
      <c r="H142" s="35"/>
      <c r="I142" s="35"/>
      <c r="J142" s="35"/>
    </row>
    <row r="143" spans="1:10" s="38" customFormat="1">
      <c r="A143" s="47"/>
      <c r="F143" s="35"/>
      <c r="G143" s="35"/>
      <c r="H143" s="35"/>
      <c r="I143" s="35"/>
      <c r="J143" s="35"/>
    </row>
    <row r="144" spans="1:10" s="38" customFormat="1">
      <c r="A144" s="47"/>
      <c r="F144" s="35"/>
      <c r="G144" s="35"/>
      <c r="H144" s="35"/>
      <c r="I144" s="35"/>
      <c r="J144" s="35"/>
    </row>
    <row r="145" spans="1:10" s="38" customFormat="1">
      <c r="A145" s="47"/>
      <c r="F145" s="35"/>
      <c r="G145" s="35"/>
      <c r="H145" s="35"/>
      <c r="I145" s="35"/>
      <c r="J145" s="35"/>
    </row>
    <row r="146" spans="1:10" s="38" customFormat="1">
      <c r="A146" s="47"/>
      <c r="F146" s="35"/>
      <c r="G146" s="35"/>
      <c r="H146" s="35"/>
      <c r="I146" s="35"/>
      <c r="J146" s="35"/>
    </row>
    <row r="147" spans="1:10" s="38" customFormat="1">
      <c r="A147" s="47"/>
      <c r="F147" s="35"/>
      <c r="G147" s="35"/>
      <c r="H147" s="35"/>
      <c r="I147" s="35"/>
      <c r="J147" s="35"/>
    </row>
    <row r="148" spans="1:10" s="38" customFormat="1">
      <c r="A148" s="47"/>
      <c r="F148" s="35"/>
      <c r="G148" s="35"/>
      <c r="H148" s="35"/>
      <c r="I148" s="35"/>
      <c r="J148" s="35"/>
    </row>
    <row r="149" spans="1:10" s="38" customFormat="1">
      <c r="A149" s="47"/>
      <c r="F149" s="35"/>
      <c r="G149" s="35"/>
      <c r="H149" s="35"/>
      <c r="I149" s="35"/>
      <c r="J149" s="35"/>
    </row>
    <row r="150" spans="1:10" s="38" customFormat="1">
      <c r="A150" s="47"/>
      <c r="F150" s="35"/>
      <c r="G150" s="35"/>
      <c r="H150" s="35"/>
      <c r="I150" s="35"/>
      <c r="J150" s="35"/>
    </row>
    <row r="151" spans="1:10" s="38" customFormat="1">
      <c r="A151" s="47"/>
      <c r="F151" s="35"/>
      <c r="G151" s="35"/>
      <c r="H151" s="35"/>
      <c r="I151" s="35"/>
      <c r="J151" s="35"/>
    </row>
    <row r="152" spans="1:10" s="38" customFormat="1">
      <c r="A152" s="47"/>
      <c r="F152" s="35"/>
      <c r="G152" s="35"/>
      <c r="H152" s="35"/>
      <c r="I152" s="35"/>
      <c r="J152" s="35"/>
    </row>
    <row r="153" spans="1:10" s="38" customFormat="1">
      <c r="A153" s="47"/>
      <c r="F153" s="35"/>
      <c r="G153" s="35"/>
      <c r="H153" s="35"/>
      <c r="I153" s="35"/>
      <c r="J153" s="35"/>
    </row>
    <row r="154" spans="1:10" s="38" customFormat="1">
      <c r="A154" s="47"/>
      <c r="F154" s="35"/>
      <c r="G154" s="35"/>
      <c r="H154" s="35"/>
      <c r="I154" s="35"/>
      <c r="J154" s="35"/>
    </row>
    <row r="155" spans="1:10" s="38" customFormat="1">
      <c r="A155" s="47"/>
      <c r="F155" s="35"/>
      <c r="G155" s="35"/>
      <c r="H155" s="35"/>
      <c r="I155" s="35"/>
      <c r="J155" s="35"/>
    </row>
    <row r="156" spans="1:10" s="38" customFormat="1">
      <c r="A156" s="47"/>
      <c r="F156" s="35"/>
      <c r="G156" s="35"/>
      <c r="H156" s="35"/>
      <c r="I156" s="35"/>
      <c r="J156" s="35"/>
    </row>
    <row r="157" spans="1:10" s="38" customFormat="1">
      <c r="A157" s="47"/>
      <c r="F157" s="35"/>
      <c r="G157" s="35"/>
      <c r="H157" s="35"/>
      <c r="I157" s="35"/>
      <c r="J157" s="35"/>
    </row>
    <row r="158" spans="1:10" s="38" customFormat="1">
      <c r="A158" s="47"/>
      <c r="F158" s="35"/>
      <c r="G158" s="35"/>
      <c r="H158" s="35"/>
      <c r="I158" s="35"/>
      <c r="J158" s="35"/>
    </row>
    <row r="159" spans="1:10" s="38" customFormat="1">
      <c r="A159" s="47"/>
      <c r="F159" s="35"/>
      <c r="G159" s="35"/>
      <c r="H159" s="35"/>
      <c r="I159" s="35"/>
      <c r="J159" s="35"/>
    </row>
    <row r="160" spans="1:10" s="38" customFormat="1">
      <c r="A160" s="47"/>
      <c r="F160" s="35"/>
      <c r="G160" s="35"/>
      <c r="H160" s="35"/>
      <c r="I160" s="35"/>
      <c r="J160" s="35"/>
    </row>
    <row r="161" spans="1:10" s="38" customFormat="1">
      <c r="A161" s="47"/>
      <c r="F161" s="35"/>
      <c r="G161" s="35"/>
      <c r="H161" s="35"/>
      <c r="I161" s="35"/>
      <c r="J161" s="35"/>
    </row>
    <row r="162" spans="1:10" s="38" customFormat="1">
      <c r="A162" s="47"/>
      <c r="F162" s="35"/>
      <c r="G162" s="35"/>
      <c r="H162" s="35"/>
      <c r="I162" s="35"/>
      <c r="J162" s="35"/>
    </row>
    <row r="163" spans="1:10" s="38" customFormat="1">
      <c r="A163" s="47"/>
      <c r="F163" s="35"/>
      <c r="G163" s="35"/>
      <c r="H163" s="35"/>
      <c r="I163" s="35"/>
      <c r="J163" s="35"/>
    </row>
    <row r="164" spans="1:10" s="38" customFormat="1">
      <c r="A164" s="47"/>
      <c r="F164" s="35"/>
      <c r="G164" s="35"/>
      <c r="H164" s="35"/>
      <c r="I164" s="35"/>
      <c r="J164" s="35"/>
    </row>
    <row r="165" spans="1:10" s="38" customFormat="1">
      <c r="A165" s="47"/>
      <c r="F165" s="35"/>
      <c r="G165" s="35"/>
      <c r="H165" s="35"/>
      <c r="I165" s="35"/>
      <c r="J165" s="35"/>
    </row>
    <row r="166" spans="1:10" s="38" customFormat="1">
      <c r="A166" s="47"/>
      <c r="F166" s="35"/>
      <c r="G166" s="35"/>
      <c r="H166" s="35"/>
      <c r="I166" s="35"/>
      <c r="J166" s="35"/>
    </row>
    <row r="167" spans="1:10" s="38" customFormat="1">
      <c r="A167" s="47"/>
      <c r="F167" s="35"/>
      <c r="G167" s="35"/>
      <c r="H167" s="35"/>
      <c r="I167" s="35"/>
      <c r="J167" s="35"/>
    </row>
    <row r="168" spans="1:10" s="38" customFormat="1">
      <c r="A168" s="47"/>
      <c r="F168" s="35"/>
      <c r="G168" s="35"/>
      <c r="H168" s="35"/>
      <c r="I168" s="35"/>
      <c r="J168" s="35"/>
    </row>
    <row r="169" spans="1:10" s="38" customFormat="1">
      <c r="A169" s="47"/>
      <c r="F169" s="35"/>
      <c r="G169" s="35"/>
      <c r="H169" s="35"/>
      <c r="I169" s="35"/>
      <c r="J169" s="35"/>
    </row>
    <row r="170" spans="1:10" s="38" customFormat="1">
      <c r="A170" s="47"/>
      <c r="F170" s="35"/>
      <c r="G170" s="35"/>
      <c r="H170" s="35"/>
      <c r="I170" s="35"/>
      <c r="J170" s="35"/>
    </row>
    <row r="171" spans="1:10" s="38" customFormat="1">
      <c r="A171" s="47"/>
      <c r="F171" s="35"/>
      <c r="G171" s="35"/>
      <c r="H171" s="35"/>
      <c r="I171" s="35"/>
      <c r="J171" s="35"/>
    </row>
    <row r="172" spans="1:10" s="38" customFormat="1">
      <c r="A172" s="47"/>
      <c r="F172" s="35"/>
      <c r="G172" s="35"/>
      <c r="H172" s="35"/>
      <c r="I172" s="35"/>
      <c r="J172" s="35"/>
    </row>
    <row r="173" spans="1:10" s="38" customFormat="1">
      <c r="A173" s="47"/>
      <c r="F173" s="35"/>
      <c r="G173" s="35"/>
      <c r="H173" s="35"/>
      <c r="I173" s="35"/>
      <c r="J173" s="35"/>
    </row>
    <row r="174" spans="1:10" s="38" customFormat="1">
      <c r="A174" s="47"/>
      <c r="F174" s="35"/>
      <c r="G174" s="35"/>
      <c r="H174" s="35"/>
      <c r="I174" s="35"/>
      <c r="J174" s="35"/>
    </row>
    <row r="175" spans="1:10" s="38" customFormat="1">
      <c r="A175" s="47"/>
      <c r="F175" s="35"/>
      <c r="G175" s="35"/>
      <c r="H175" s="35"/>
      <c r="I175" s="35"/>
      <c r="J175" s="35"/>
    </row>
    <row r="176" spans="1:10" s="38" customFormat="1">
      <c r="A176" s="47"/>
      <c r="F176" s="35"/>
      <c r="G176" s="35"/>
      <c r="H176" s="35"/>
      <c r="I176" s="35"/>
      <c r="J176" s="35"/>
    </row>
    <row r="177" spans="1:10" s="38" customFormat="1">
      <c r="A177" s="47"/>
      <c r="F177" s="35"/>
      <c r="G177" s="35"/>
      <c r="H177" s="35"/>
      <c r="I177" s="35"/>
      <c r="J177" s="35"/>
    </row>
    <row r="178" spans="1:10" s="38" customFormat="1">
      <c r="A178" s="47"/>
      <c r="F178" s="35"/>
      <c r="G178" s="35"/>
      <c r="H178" s="35"/>
      <c r="I178" s="35"/>
      <c r="J178" s="35"/>
    </row>
    <row r="179" spans="1:10" s="38" customFormat="1">
      <c r="A179" s="47"/>
      <c r="F179" s="35"/>
      <c r="G179" s="35"/>
      <c r="H179" s="35"/>
      <c r="I179" s="35"/>
      <c r="J179" s="35"/>
    </row>
    <row r="180" spans="1:10" s="38" customFormat="1">
      <c r="A180" s="47"/>
      <c r="F180" s="35"/>
      <c r="G180" s="35"/>
      <c r="H180" s="35"/>
      <c r="I180" s="35"/>
      <c r="J180" s="35"/>
    </row>
    <row r="181" spans="1:10" s="38" customFormat="1">
      <c r="A181" s="47"/>
      <c r="F181" s="35"/>
      <c r="G181" s="35"/>
      <c r="H181" s="35"/>
      <c r="I181" s="35"/>
      <c r="J181" s="35"/>
    </row>
    <row r="182" spans="1:10" s="38" customFormat="1">
      <c r="A182" s="47"/>
      <c r="F182" s="35"/>
      <c r="G182" s="35"/>
      <c r="H182" s="35"/>
      <c r="I182" s="35"/>
      <c r="J182" s="35"/>
    </row>
    <row r="183" spans="1:10" s="38" customFormat="1">
      <c r="A183" s="47"/>
      <c r="F183" s="35"/>
      <c r="G183" s="35"/>
      <c r="H183" s="35"/>
      <c r="I183" s="35"/>
      <c r="J183" s="35"/>
    </row>
    <row r="184" spans="1:10" s="38" customFormat="1">
      <c r="A184" s="47"/>
      <c r="F184" s="35"/>
      <c r="G184" s="35"/>
      <c r="H184" s="35"/>
      <c r="I184" s="35"/>
      <c r="J184" s="35"/>
    </row>
    <row r="185" spans="1:10" s="38" customFormat="1">
      <c r="A185" s="47"/>
      <c r="F185" s="35"/>
      <c r="G185" s="35"/>
      <c r="H185" s="35"/>
      <c r="I185" s="35"/>
      <c r="J185" s="35"/>
    </row>
    <row r="186" spans="1:10" s="38" customFormat="1">
      <c r="A186" s="47"/>
      <c r="F186" s="35"/>
      <c r="G186" s="35"/>
      <c r="H186" s="35"/>
      <c r="I186" s="35"/>
      <c r="J186" s="35"/>
    </row>
    <row r="187" spans="1:10" s="38" customFormat="1">
      <c r="A187" s="47"/>
      <c r="F187" s="35"/>
      <c r="G187" s="35"/>
      <c r="H187" s="35"/>
      <c r="I187" s="35"/>
      <c r="J187" s="35"/>
    </row>
    <row r="188" spans="1:10" s="38" customFormat="1">
      <c r="A188" s="47"/>
      <c r="F188" s="35"/>
      <c r="G188" s="35"/>
      <c r="H188" s="35"/>
      <c r="I188" s="35"/>
      <c r="J188" s="35"/>
    </row>
    <row r="189" spans="1:10" s="38" customFormat="1">
      <c r="A189" s="47"/>
      <c r="F189" s="35"/>
      <c r="G189" s="35"/>
      <c r="H189" s="35"/>
      <c r="I189" s="35"/>
      <c r="J189" s="35"/>
    </row>
    <row r="190" spans="1:10" s="38" customFormat="1">
      <c r="A190" s="47"/>
      <c r="F190" s="35"/>
      <c r="G190" s="35"/>
      <c r="H190" s="35"/>
      <c r="I190" s="35"/>
      <c r="J190" s="35"/>
    </row>
    <row r="191" spans="1:10" s="38" customFormat="1">
      <c r="A191" s="47"/>
      <c r="F191" s="35"/>
      <c r="G191" s="35"/>
      <c r="H191" s="35"/>
      <c r="I191" s="35"/>
      <c r="J191" s="35"/>
    </row>
    <row r="192" spans="1:10" s="38" customFormat="1">
      <c r="A192" s="47"/>
      <c r="F192" s="35"/>
      <c r="G192" s="35"/>
      <c r="H192" s="35"/>
      <c r="I192" s="35"/>
      <c r="J192" s="35"/>
    </row>
    <row r="193" spans="1:10" s="38" customFormat="1">
      <c r="A193" s="47"/>
      <c r="F193" s="35"/>
      <c r="G193" s="35"/>
      <c r="H193" s="35"/>
      <c r="I193" s="35"/>
      <c r="J193" s="35"/>
    </row>
    <row r="194" spans="1:10" s="38" customFormat="1">
      <c r="A194" s="47"/>
      <c r="F194" s="35"/>
      <c r="G194" s="35"/>
      <c r="H194" s="35"/>
      <c r="I194" s="35"/>
      <c r="J194" s="35"/>
    </row>
  </sheetData>
  <customSheetViews>
    <customSheetView guid="{C123777D-6C85-4151-A988-2E26C3532367}" scale="53" showPageBreaks="1" fitToPage="1" printArea="1" view="pageBreakPreview" topLeftCell="A16">
      <selection activeCell="R13" sqref="R13"/>
      <pageMargins left="0.70866141732283472" right="0.19685039370078741" top="0.78740157480314965" bottom="0.78740157480314965" header="0.19685039370078741" footer="0.11811023622047245"/>
      <pageSetup paperSize="9" scale="32" fitToHeight="0" orientation="portrait" verticalDpi="300" r:id="rId1"/>
      <headerFooter alignWithMargins="0">
        <oddHeader>&amp;C&amp;"Times New Roman,обычный"&amp;14 7&amp;R&amp;"Times New Roman,обычный"&amp;14Продовження додатка 1</oddHeader>
      </headerFooter>
    </customSheetView>
  </customSheetViews>
  <mergeCells count="18">
    <mergeCell ref="A9:J9"/>
    <mergeCell ref="A19:J19"/>
    <mergeCell ref="C44:F44"/>
    <mergeCell ref="H44:J44"/>
    <mergeCell ref="A4:J4"/>
    <mergeCell ref="A6:A7"/>
    <mergeCell ref="B6:B7"/>
    <mergeCell ref="C6:C7"/>
    <mergeCell ref="F6:F7"/>
    <mergeCell ref="G6:J6"/>
    <mergeCell ref="E6:E7"/>
    <mergeCell ref="D6:D7"/>
    <mergeCell ref="C46:E46"/>
    <mergeCell ref="C47:E47"/>
    <mergeCell ref="G46:I46"/>
    <mergeCell ref="G47:I47"/>
    <mergeCell ref="C45:F45"/>
    <mergeCell ref="H45:J45"/>
  </mergeCells>
  <phoneticPr fontId="3" type="noConversion"/>
  <pageMargins left="0.70866141732283472" right="0.19685039370078741" top="0.78740157480314965" bottom="0.78740157480314965" header="0.19685039370078741" footer="0.11811023622047245"/>
  <pageSetup paperSize="9" scale="45" fitToHeight="0" orientation="portrait" verticalDpi="300" r:id="rId2"/>
  <headerFooter alignWithMargins="0">
    <oddHeader>&amp;C&amp;"Times New Roman,обычный"&amp;14 7&amp;R&amp;"Times New Roman,обычный"&amp;14Продовження додатка 1</oddHead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2:J125"/>
  <sheetViews>
    <sheetView view="pageBreakPreview" topLeftCell="A66" zoomScale="70" zoomScaleNormal="75" zoomScaleSheetLayoutView="70" workbookViewId="0">
      <selection activeCell="H75" sqref="H75"/>
    </sheetView>
  </sheetViews>
  <sheetFormatPr defaultRowHeight="18.75" outlineLevelRow="1"/>
  <cols>
    <col min="1" max="1" width="80" style="2" customWidth="1"/>
    <col min="2" max="2" width="9.42578125" style="2" customWidth="1"/>
    <col min="3" max="3" width="13.5703125" style="2" customWidth="1"/>
    <col min="4" max="4" width="14.140625" style="2" customWidth="1"/>
    <col min="5" max="5" width="15.7109375" style="2" customWidth="1"/>
    <col min="6" max="6" width="13.5703125" style="2" customWidth="1"/>
    <col min="7" max="7" width="12" style="2" customWidth="1"/>
    <col min="8" max="8" width="13.28515625" style="2" customWidth="1"/>
    <col min="9" max="9" width="12.85546875" style="2" customWidth="1"/>
    <col min="10" max="10" width="13.28515625" style="2" customWidth="1"/>
    <col min="11" max="16384" width="9.140625" style="2"/>
  </cols>
  <sheetData>
    <row r="2" spans="1:10">
      <c r="A2" s="433" t="s">
        <v>144</v>
      </c>
      <c r="B2" s="433"/>
      <c r="C2" s="433"/>
      <c r="D2" s="433"/>
      <c r="E2" s="433"/>
      <c r="F2" s="433"/>
      <c r="G2" s="433"/>
      <c r="H2" s="433"/>
      <c r="I2" s="433"/>
      <c r="J2" s="433"/>
    </row>
    <row r="3" spans="1:10" outlineLevel="1">
      <c r="A3" s="19"/>
      <c r="B3" s="19"/>
      <c r="C3" s="19"/>
      <c r="D3" s="19"/>
      <c r="E3" s="19"/>
      <c r="F3" s="207"/>
      <c r="G3" s="207"/>
      <c r="H3" s="207"/>
      <c r="I3" s="207"/>
      <c r="J3" s="207"/>
    </row>
    <row r="4" spans="1:10" s="145" customFormat="1" ht="33" customHeight="1">
      <c r="A4" s="466" t="s">
        <v>212</v>
      </c>
      <c r="B4" s="468" t="s">
        <v>27</v>
      </c>
      <c r="C4" s="450" t="s">
        <v>427</v>
      </c>
      <c r="D4" s="450" t="s">
        <v>461</v>
      </c>
      <c r="E4" s="450" t="s">
        <v>460</v>
      </c>
      <c r="F4" s="430" t="s">
        <v>428</v>
      </c>
      <c r="G4" s="430" t="s">
        <v>297</v>
      </c>
      <c r="H4" s="430"/>
      <c r="I4" s="430"/>
      <c r="J4" s="430"/>
    </row>
    <row r="5" spans="1:10" s="145" customFormat="1" ht="139.5" customHeight="1">
      <c r="A5" s="467"/>
      <c r="B5" s="468"/>
      <c r="C5" s="441"/>
      <c r="D5" s="461"/>
      <c r="E5" s="441"/>
      <c r="F5" s="430"/>
      <c r="G5" s="397" t="s">
        <v>168</v>
      </c>
      <c r="H5" s="397" t="s">
        <v>169</v>
      </c>
      <c r="I5" s="397" t="s">
        <v>170</v>
      </c>
      <c r="J5" s="397" t="s">
        <v>86</v>
      </c>
    </row>
    <row r="6" spans="1:10" ht="18" customHeight="1">
      <c r="A6" s="390">
        <v>1</v>
      </c>
      <c r="B6" s="265">
        <v>2</v>
      </c>
      <c r="C6" s="265">
        <v>3</v>
      </c>
      <c r="D6" s="265">
        <v>4</v>
      </c>
      <c r="E6" s="265">
        <v>5</v>
      </c>
      <c r="F6" s="265">
        <v>6</v>
      </c>
      <c r="G6" s="265">
        <v>7</v>
      </c>
      <c r="H6" s="265">
        <v>8</v>
      </c>
      <c r="I6" s="265">
        <v>9</v>
      </c>
      <c r="J6" s="265">
        <v>10</v>
      </c>
    </row>
    <row r="7" spans="1:10" s="46" customFormat="1" ht="30.75" customHeight="1">
      <c r="A7" s="463" t="s">
        <v>148</v>
      </c>
      <c r="B7" s="463"/>
      <c r="C7" s="463"/>
      <c r="D7" s="463"/>
      <c r="E7" s="463"/>
      <c r="F7" s="463"/>
      <c r="G7" s="463"/>
      <c r="H7" s="463"/>
      <c r="I7" s="463"/>
      <c r="J7" s="463"/>
    </row>
    <row r="8" spans="1:10" ht="21.75" customHeight="1">
      <c r="A8" s="399" t="s">
        <v>355</v>
      </c>
      <c r="B8" s="400">
        <v>1200</v>
      </c>
      <c r="C8" s="250">
        <v>14743.9</v>
      </c>
      <c r="D8" s="250">
        <v>11815.6</v>
      </c>
      <c r="E8" s="250">
        <v>-17635</v>
      </c>
      <c r="F8" s="250">
        <v>7365</v>
      </c>
      <c r="G8" s="158">
        <v>-6305.4</v>
      </c>
      <c r="H8" s="158">
        <v>-2734.3</v>
      </c>
      <c r="I8" s="158">
        <v>10429.1</v>
      </c>
      <c r="J8" s="158">
        <v>5975.6</v>
      </c>
    </row>
    <row r="9" spans="1:10" ht="20.100000000000001" customHeight="1">
      <c r="A9" s="399" t="s">
        <v>160</v>
      </c>
      <c r="B9" s="210"/>
      <c r="C9" s="649"/>
      <c r="D9" s="649"/>
      <c r="E9" s="649"/>
      <c r="F9" s="649"/>
      <c r="G9" s="205"/>
      <c r="H9" s="205"/>
      <c r="I9" s="205"/>
      <c r="J9" s="205"/>
    </row>
    <row r="10" spans="1:10" ht="20.100000000000001" customHeight="1">
      <c r="A10" s="399" t="s">
        <v>163</v>
      </c>
      <c r="B10" s="197">
        <v>3000</v>
      </c>
      <c r="C10" s="615">
        <v>15742.9</v>
      </c>
      <c r="D10" s="615">
        <v>16785.2</v>
      </c>
      <c r="E10" s="615">
        <v>17242.8</v>
      </c>
      <c r="F10" s="250">
        <v>17242.8</v>
      </c>
      <c r="G10" s="158">
        <v>4212.8</v>
      </c>
      <c r="H10" s="158">
        <v>4363.3999999999996</v>
      </c>
      <c r="I10" s="158">
        <v>4341.6000000000004</v>
      </c>
      <c r="J10" s="158">
        <v>4325</v>
      </c>
    </row>
    <row r="11" spans="1:10" ht="20.100000000000001" customHeight="1">
      <c r="A11" s="399" t="s">
        <v>356</v>
      </c>
      <c r="B11" s="197">
        <v>3010</v>
      </c>
      <c r="C11" s="250">
        <v>218</v>
      </c>
      <c r="D11" s="250">
        <v>7145</v>
      </c>
      <c r="E11" s="250">
        <v>201.1</v>
      </c>
      <c r="F11" s="250">
        <v>201.1</v>
      </c>
      <c r="G11" s="158">
        <v>481.5</v>
      </c>
      <c r="H11" s="158">
        <v>-300</v>
      </c>
      <c r="I11" s="158">
        <v>-302.7</v>
      </c>
      <c r="J11" s="158">
        <v>322.3</v>
      </c>
    </row>
    <row r="12" spans="1:10" ht="20.100000000000001" customHeight="1">
      <c r="A12" s="399" t="s">
        <v>164</v>
      </c>
      <c r="B12" s="197">
        <v>3020</v>
      </c>
      <c r="C12" s="250">
        <v>0</v>
      </c>
      <c r="D12" s="250">
        <v>0</v>
      </c>
      <c r="E12" s="250">
        <v>0</v>
      </c>
      <c r="F12" s="250">
        <v>0</v>
      </c>
      <c r="G12" s="158">
        <v>0</v>
      </c>
      <c r="H12" s="158">
        <v>0</v>
      </c>
      <c r="I12" s="158">
        <v>0</v>
      </c>
      <c r="J12" s="158">
        <v>0</v>
      </c>
    </row>
    <row r="13" spans="1:10" ht="42.75" customHeight="1">
      <c r="A13" s="399" t="s">
        <v>165</v>
      </c>
      <c r="B13" s="197">
        <v>3030</v>
      </c>
      <c r="C13" s="250">
        <v>4992</v>
      </c>
      <c r="D13" s="250">
        <v>-3072.5</v>
      </c>
      <c r="E13" s="250">
        <v>0</v>
      </c>
      <c r="F13" s="250">
        <v>0</v>
      </c>
      <c r="G13" s="158">
        <v>0</v>
      </c>
      <c r="H13" s="158">
        <v>0</v>
      </c>
      <c r="I13" s="158">
        <v>0</v>
      </c>
      <c r="J13" s="158">
        <v>0</v>
      </c>
    </row>
    <row r="14" spans="1:10" ht="22.5" customHeight="1">
      <c r="A14" s="401" t="s">
        <v>357</v>
      </c>
      <c r="B14" s="197"/>
      <c r="C14" s="250">
        <v>4992</v>
      </c>
      <c r="D14" s="614">
        <v>-3072.5</v>
      </c>
      <c r="E14" s="614">
        <v>0</v>
      </c>
      <c r="F14" s="614">
        <v>0</v>
      </c>
      <c r="G14" s="195">
        <v>0</v>
      </c>
      <c r="H14" s="195">
        <v>0</v>
      </c>
      <c r="I14" s="195">
        <v>0</v>
      </c>
      <c r="J14" s="195">
        <v>0</v>
      </c>
    </row>
    <row r="15" spans="1:10" ht="42.75" customHeight="1">
      <c r="A15" s="402" t="s">
        <v>202</v>
      </c>
      <c r="B15" s="197">
        <v>3040</v>
      </c>
      <c r="C15" s="613">
        <v>35696.800000000003</v>
      </c>
      <c r="D15" s="613">
        <v>32673.3</v>
      </c>
      <c r="E15" s="613">
        <v>-191.1</v>
      </c>
      <c r="F15" s="613">
        <v>24808.9</v>
      </c>
      <c r="G15" s="169">
        <v>-1611.1</v>
      </c>
      <c r="H15" s="169">
        <v>1329.1</v>
      </c>
      <c r="I15" s="169">
        <v>14468</v>
      </c>
      <c r="J15" s="169">
        <v>10622.9</v>
      </c>
    </row>
    <row r="16" spans="1:10" ht="36.75" customHeight="1">
      <c r="A16" s="399" t="s">
        <v>358</v>
      </c>
      <c r="B16" s="197">
        <v>3050</v>
      </c>
      <c r="C16" s="250">
        <v>-10412</v>
      </c>
      <c r="D16" s="250">
        <v>-15133</v>
      </c>
      <c r="E16" s="613">
        <v>-1812</v>
      </c>
      <c r="F16" s="613">
        <v>-1812</v>
      </c>
      <c r="G16" s="169">
        <v>-3901.5</v>
      </c>
      <c r="H16" s="169">
        <v>21.4</v>
      </c>
      <c r="I16" s="169">
        <v>421.6</v>
      </c>
      <c r="J16" s="169">
        <v>1646.5</v>
      </c>
    </row>
    <row r="17" spans="1:10" ht="21" customHeight="1">
      <c r="A17" s="401" t="s">
        <v>359</v>
      </c>
      <c r="B17" s="197"/>
      <c r="C17" s="250">
        <v>7286</v>
      </c>
      <c r="D17" s="614">
        <v>-232</v>
      </c>
      <c r="E17" s="614">
        <v>1897</v>
      </c>
      <c r="F17" s="614">
        <v>1897</v>
      </c>
      <c r="G17" s="195">
        <v>224.2</v>
      </c>
      <c r="H17" s="195">
        <v>224.2</v>
      </c>
      <c r="I17" s="195">
        <v>224.3</v>
      </c>
      <c r="J17" s="195">
        <v>1224.3</v>
      </c>
    </row>
    <row r="18" spans="1:10" ht="27.75" customHeight="1">
      <c r="A18" s="401" t="s">
        <v>360</v>
      </c>
      <c r="B18" s="197"/>
      <c r="C18" s="250">
        <v>212</v>
      </c>
      <c r="D18" s="614">
        <v>-6846</v>
      </c>
      <c r="E18" s="614">
        <v>384</v>
      </c>
      <c r="F18" s="614">
        <v>384</v>
      </c>
      <c r="G18" s="195">
        <v>90.5</v>
      </c>
      <c r="H18" s="195">
        <v>94.5</v>
      </c>
      <c r="I18" s="195">
        <v>94.5</v>
      </c>
      <c r="J18" s="195">
        <v>104.5</v>
      </c>
    </row>
    <row r="19" spans="1:10" ht="27.75" customHeight="1">
      <c r="A19" s="401" t="s">
        <v>361</v>
      </c>
      <c r="B19" s="197"/>
      <c r="C19" s="250">
        <v>-16506</v>
      </c>
      <c r="D19" s="614">
        <v>-10210</v>
      </c>
      <c r="E19" s="614">
        <v>-4124</v>
      </c>
      <c r="F19" s="614">
        <v>-4124</v>
      </c>
      <c r="G19" s="195">
        <v>-4224</v>
      </c>
      <c r="H19" s="195">
        <v>-300</v>
      </c>
      <c r="I19" s="195">
        <v>100</v>
      </c>
      <c r="J19" s="195">
        <v>300</v>
      </c>
    </row>
    <row r="20" spans="1:10" ht="21" customHeight="1">
      <c r="A20" s="401" t="s">
        <v>362</v>
      </c>
      <c r="B20" s="197"/>
      <c r="C20" s="250">
        <v>11</v>
      </c>
      <c r="D20" s="614">
        <v>-17</v>
      </c>
      <c r="E20" s="614">
        <v>10</v>
      </c>
      <c r="F20" s="614">
        <v>10</v>
      </c>
      <c r="G20" s="195">
        <v>2.5</v>
      </c>
      <c r="H20" s="195">
        <v>-2.5</v>
      </c>
      <c r="I20" s="195">
        <v>-2.5</v>
      </c>
      <c r="J20" s="195">
        <v>12.5</v>
      </c>
    </row>
    <row r="21" spans="1:10" ht="25.5" customHeight="1">
      <c r="A21" s="401" t="s">
        <v>363</v>
      </c>
      <c r="B21" s="197"/>
      <c r="C21" s="250">
        <v>-1415</v>
      </c>
      <c r="D21" s="614">
        <v>2172</v>
      </c>
      <c r="E21" s="614">
        <v>21</v>
      </c>
      <c r="F21" s="614">
        <v>21</v>
      </c>
      <c r="G21" s="195">
        <v>5.3</v>
      </c>
      <c r="H21" s="195">
        <v>5.2</v>
      </c>
      <c r="I21" s="195">
        <v>5.3</v>
      </c>
      <c r="J21" s="195">
        <v>5.2</v>
      </c>
    </row>
    <row r="22" spans="1:10" ht="37.5" customHeight="1">
      <c r="A22" s="399" t="s">
        <v>364</v>
      </c>
      <c r="B22" s="197">
        <v>3060</v>
      </c>
      <c r="C22" s="250">
        <v>6426.5</v>
      </c>
      <c r="D22" s="250">
        <v>-24855.7</v>
      </c>
      <c r="E22" s="613">
        <v>-9473.4</v>
      </c>
      <c r="F22" s="613">
        <v>-30058.400000000001</v>
      </c>
      <c r="G22" s="169">
        <v>-1017.7</v>
      </c>
      <c r="H22" s="169">
        <v>-4638.1000000000004</v>
      </c>
      <c r="I22" s="169">
        <v>-14283.7</v>
      </c>
      <c r="J22" s="169">
        <v>-10118.9</v>
      </c>
    </row>
    <row r="23" spans="1:10" ht="37.5" customHeight="1">
      <c r="A23" s="401" t="s">
        <v>22</v>
      </c>
      <c r="B23" s="197"/>
      <c r="C23" s="250">
        <v>733</v>
      </c>
      <c r="D23" s="614">
        <v>5100</v>
      </c>
      <c r="E23" s="614">
        <v>-3619</v>
      </c>
      <c r="F23" s="614">
        <v>-16619</v>
      </c>
      <c r="G23" s="197">
        <v>-1580</v>
      </c>
      <c r="H23" s="197">
        <v>-2100.6</v>
      </c>
      <c r="I23" s="197">
        <v>-723</v>
      </c>
      <c r="J23" s="403">
        <v>-12215.4</v>
      </c>
    </row>
    <row r="24" spans="1:10" ht="39.75" customHeight="1">
      <c r="A24" s="401" t="s">
        <v>23</v>
      </c>
      <c r="B24" s="197"/>
      <c r="C24" s="250">
        <v>7388</v>
      </c>
      <c r="D24" s="614">
        <v>-10617</v>
      </c>
      <c r="E24" s="614">
        <v>1427.6</v>
      </c>
      <c r="F24" s="614">
        <v>1427.6</v>
      </c>
      <c r="G24" s="195">
        <v>704.8</v>
      </c>
      <c r="H24" s="195">
        <v>354</v>
      </c>
      <c r="I24" s="195">
        <v>916.8</v>
      </c>
      <c r="J24" s="403">
        <v>-548</v>
      </c>
    </row>
    <row r="25" spans="1:10" ht="42.75" customHeight="1">
      <c r="A25" s="401" t="s">
        <v>24</v>
      </c>
      <c r="B25" s="197"/>
      <c r="C25" s="250">
        <v>29</v>
      </c>
      <c r="D25" s="614">
        <v>156</v>
      </c>
      <c r="E25" s="614">
        <v>106</v>
      </c>
      <c r="F25" s="614">
        <v>106</v>
      </c>
      <c r="G25" s="195">
        <v>21.5</v>
      </c>
      <c r="H25" s="195">
        <v>11.5</v>
      </c>
      <c r="I25" s="195">
        <v>11.5</v>
      </c>
      <c r="J25" s="195">
        <v>61.5</v>
      </c>
    </row>
    <row r="26" spans="1:10" ht="37.5" customHeight="1">
      <c r="A26" s="401" t="s">
        <v>25</v>
      </c>
      <c r="B26" s="197"/>
      <c r="C26" s="250">
        <v>378</v>
      </c>
      <c r="D26" s="614">
        <v>728</v>
      </c>
      <c r="E26" s="614">
        <v>640</v>
      </c>
      <c r="F26" s="614">
        <v>640</v>
      </c>
      <c r="G26" s="195">
        <v>99</v>
      </c>
      <c r="H26" s="195">
        <v>93</v>
      </c>
      <c r="I26" s="195">
        <v>209</v>
      </c>
      <c r="J26" s="195">
        <v>239</v>
      </c>
    </row>
    <row r="27" spans="1:10" ht="21" customHeight="1">
      <c r="A27" s="401" t="s">
        <v>26</v>
      </c>
      <c r="B27" s="197"/>
      <c r="C27" s="250">
        <v>-2101.5</v>
      </c>
      <c r="D27" s="614">
        <v>-20222.7</v>
      </c>
      <c r="E27" s="614">
        <v>-8028</v>
      </c>
      <c r="F27" s="614">
        <v>-15613</v>
      </c>
      <c r="G27" s="195">
        <v>-263</v>
      </c>
      <c r="H27" s="195">
        <v>-2996</v>
      </c>
      <c r="I27" s="195">
        <v>-14698</v>
      </c>
      <c r="J27" s="195">
        <v>2344</v>
      </c>
    </row>
    <row r="28" spans="1:10" ht="20.100000000000001" customHeight="1">
      <c r="A28" s="402" t="s">
        <v>161</v>
      </c>
      <c r="B28" s="197">
        <v>3070</v>
      </c>
      <c r="C28" s="613">
        <v>31711.3</v>
      </c>
      <c r="D28" s="613">
        <v>-7315.4</v>
      </c>
      <c r="E28" s="613">
        <v>-11476.5</v>
      </c>
      <c r="F28" s="613">
        <v>-7061.5</v>
      </c>
      <c r="G28" s="169">
        <v>-6530.3</v>
      </c>
      <c r="H28" s="169">
        <v>-3287.6</v>
      </c>
      <c r="I28" s="169">
        <v>605.9</v>
      </c>
      <c r="J28" s="169">
        <v>2150.5</v>
      </c>
    </row>
    <row r="29" spans="1:10" ht="20.100000000000001" customHeight="1">
      <c r="A29" s="399" t="s">
        <v>162</v>
      </c>
      <c r="B29" s="197">
        <v>3080</v>
      </c>
      <c r="C29" s="250">
        <v>-382</v>
      </c>
      <c r="D29" s="250">
        <v>224.4</v>
      </c>
      <c r="E29" s="614">
        <v>0</v>
      </c>
      <c r="F29" s="250">
        <v>-2952.8</v>
      </c>
      <c r="G29" s="158">
        <v>0</v>
      </c>
      <c r="H29" s="158">
        <v>0</v>
      </c>
      <c r="I29" s="158">
        <v>-1877.2</v>
      </c>
      <c r="J29" s="158">
        <v>-1075.5999999999999</v>
      </c>
    </row>
    <row r="30" spans="1:10" ht="20.100000000000001" customHeight="1">
      <c r="A30" s="404" t="s">
        <v>147</v>
      </c>
      <c r="B30" s="197">
        <v>3090</v>
      </c>
      <c r="C30" s="613">
        <v>31329.3</v>
      </c>
      <c r="D30" s="613">
        <v>-7091</v>
      </c>
      <c r="E30" s="613">
        <v>-11476.5</v>
      </c>
      <c r="F30" s="613">
        <v>-10014.299999999999</v>
      </c>
      <c r="G30" s="169">
        <v>-6530.3</v>
      </c>
      <c r="H30" s="169">
        <v>-3287.6</v>
      </c>
      <c r="I30" s="169">
        <v>-1271.3</v>
      </c>
      <c r="J30" s="169">
        <v>1074.9000000000001</v>
      </c>
    </row>
    <row r="31" spans="1:10" ht="33.75" customHeight="1">
      <c r="A31" s="463" t="s">
        <v>149</v>
      </c>
      <c r="B31" s="463"/>
      <c r="C31" s="463"/>
      <c r="D31" s="463"/>
      <c r="E31" s="463"/>
      <c r="F31" s="463"/>
      <c r="G31" s="463"/>
      <c r="H31" s="463"/>
      <c r="I31" s="463"/>
      <c r="J31" s="463"/>
    </row>
    <row r="32" spans="1:10" ht="20.100000000000001" customHeight="1">
      <c r="A32" s="402" t="s">
        <v>216</v>
      </c>
      <c r="B32" s="400"/>
      <c r="C32" s="158"/>
      <c r="D32" s="158"/>
      <c r="E32" s="158"/>
      <c r="F32" s="158"/>
      <c r="G32" s="158"/>
      <c r="H32" s="158"/>
      <c r="I32" s="158"/>
      <c r="J32" s="158"/>
    </row>
    <row r="33" spans="1:10" ht="20.100000000000001" customHeight="1">
      <c r="A33" s="405" t="s">
        <v>43</v>
      </c>
      <c r="B33" s="400">
        <v>3200</v>
      </c>
      <c r="C33" s="158">
        <v>0</v>
      </c>
      <c r="D33" s="158">
        <v>0</v>
      </c>
      <c r="E33" s="158">
        <v>0</v>
      </c>
      <c r="F33" s="158">
        <v>0</v>
      </c>
      <c r="G33" s="158">
        <v>0</v>
      </c>
      <c r="H33" s="158">
        <v>0</v>
      </c>
      <c r="I33" s="158">
        <v>0</v>
      </c>
      <c r="J33" s="158">
        <v>0</v>
      </c>
    </row>
    <row r="34" spans="1:10" ht="20.100000000000001" customHeight="1">
      <c r="A34" s="405" t="s">
        <v>44</v>
      </c>
      <c r="B34" s="400">
        <v>3210</v>
      </c>
      <c r="C34" s="158"/>
      <c r="D34" s="158"/>
      <c r="E34" s="158"/>
      <c r="F34" s="158"/>
      <c r="G34" s="158"/>
      <c r="H34" s="158"/>
      <c r="I34" s="158"/>
      <c r="J34" s="158"/>
    </row>
    <row r="35" spans="1:10" ht="20.100000000000001" customHeight="1">
      <c r="A35" s="405" t="s">
        <v>66</v>
      </c>
      <c r="B35" s="400">
        <v>3220</v>
      </c>
      <c r="C35" s="158"/>
      <c r="D35" s="158"/>
      <c r="E35" s="158"/>
      <c r="F35" s="158"/>
      <c r="G35" s="158"/>
      <c r="H35" s="158"/>
      <c r="I35" s="158"/>
      <c r="J35" s="158"/>
    </row>
    <row r="36" spans="1:10" ht="20.100000000000001" customHeight="1">
      <c r="A36" s="399" t="s">
        <v>153</v>
      </c>
      <c r="B36" s="400"/>
      <c r="C36" s="158"/>
      <c r="D36" s="158"/>
      <c r="E36" s="158"/>
      <c r="F36" s="158"/>
      <c r="G36" s="158"/>
      <c r="H36" s="158"/>
      <c r="I36" s="158"/>
      <c r="J36" s="158"/>
    </row>
    <row r="37" spans="1:10" ht="20.100000000000001" customHeight="1">
      <c r="A37" s="405" t="s">
        <v>154</v>
      </c>
      <c r="B37" s="400">
        <v>3230</v>
      </c>
      <c r="C37" s="158"/>
      <c r="D37" s="158"/>
      <c r="E37" s="158"/>
      <c r="F37" s="158"/>
      <c r="G37" s="158"/>
      <c r="H37" s="158"/>
      <c r="I37" s="158"/>
      <c r="J37" s="158"/>
    </row>
    <row r="38" spans="1:10" ht="20.100000000000001" customHeight="1">
      <c r="A38" s="405" t="s">
        <v>155</v>
      </c>
      <c r="B38" s="400">
        <v>3240</v>
      </c>
      <c r="C38" s="158"/>
      <c r="D38" s="158"/>
      <c r="E38" s="158"/>
      <c r="F38" s="158"/>
      <c r="G38" s="158"/>
      <c r="H38" s="158"/>
      <c r="I38" s="158"/>
      <c r="J38" s="158"/>
    </row>
    <row r="39" spans="1:10" ht="20.100000000000001" customHeight="1">
      <c r="A39" s="399" t="s">
        <v>156</v>
      </c>
      <c r="B39" s="400">
        <v>3250</v>
      </c>
      <c r="C39" s="158"/>
      <c r="D39" s="158"/>
      <c r="E39" s="158"/>
      <c r="F39" s="158"/>
      <c r="G39" s="158"/>
      <c r="H39" s="158"/>
      <c r="I39" s="158"/>
      <c r="J39" s="158"/>
    </row>
    <row r="40" spans="1:10" ht="20.100000000000001" customHeight="1">
      <c r="A40" s="405" t="s">
        <v>122</v>
      </c>
      <c r="B40" s="400">
        <v>3260</v>
      </c>
      <c r="C40" s="158"/>
      <c r="D40" s="158"/>
      <c r="E40" s="158"/>
      <c r="F40" s="158"/>
      <c r="G40" s="158"/>
      <c r="H40" s="158"/>
      <c r="I40" s="158"/>
      <c r="J40" s="158"/>
    </row>
    <row r="41" spans="1:10" ht="20.100000000000001" customHeight="1">
      <c r="A41" s="402" t="s">
        <v>218</v>
      </c>
      <c r="B41" s="400"/>
      <c r="C41" s="158"/>
      <c r="D41" s="158"/>
      <c r="E41" s="158"/>
      <c r="F41" s="158"/>
      <c r="G41" s="158"/>
      <c r="H41" s="158"/>
      <c r="I41" s="158"/>
      <c r="J41" s="158"/>
    </row>
    <row r="42" spans="1:10" ht="20.100000000000001" customHeight="1">
      <c r="A42" s="405" t="s">
        <v>123</v>
      </c>
      <c r="B42" s="400">
        <v>3270</v>
      </c>
      <c r="C42" s="158">
        <v>-38305</v>
      </c>
      <c r="D42" s="158">
        <v>-47232</v>
      </c>
      <c r="E42" s="158">
        <v>-56441.4</v>
      </c>
      <c r="F42" s="158">
        <v>-56025.599999999999</v>
      </c>
      <c r="G42" s="158">
        <v>-28855.3</v>
      </c>
      <c r="H42" s="158">
        <v>-26070.3</v>
      </c>
      <c r="I42" s="158">
        <v>0</v>
      </c>
      <c r="J42" s="158">
        <v>-1100</v>
      </c>
    </row>
    <row r="43" spans="1:10" ht="20.100000000000001" customHeight="1">
      <c r="A43" s="405" t="s">
        <v>124</v>
      </c>
      <c r="B43" s="400">
        <v>3280</v>
      </c>
      <c r="C43" s="158"/>
      <c r="D43" s="158"/>
      <c r="E43" s="158">
        <v>-38049.699999999997</v>
      </c>
      <c r="F43" s="158">
        <v>-26552.7</v>
      </c>
      <c r="G43" s="158">
        <v>-15030.9</v>
      </c>
      <c r="H43" s="158">
        <v>-11521.8</v>
      </c>
      <c r="I43" s="158">
        <v>0</v>
      </c>
      <c r="J43" s="158">
        <v>0</v>
      </c>
    </row>
    <row r="44" spans="1:10" ht="20.100000000000001" customHeight="1">
      <c r="A44" s="405" t="s">
        <v>125</v>
      </c>
      <c r="B44" s="400">
        <v>3290</v>
      </c>
      <c r="C44" s="158"/>
      <c r="D44" s="158"/>
      <c r="E44" s="158">
        <v>0</v>
      </c>
      <c r="F44" s="158">
        <v>0</v>
      </c>
      <c r="G44" s="158">
        <v>0</v>
      </c>
      <c r="H44" s="158">
        <v>0</v>
      </c>
      <c r="I44" s="158">
        <v>0</v>
      </c>
      <c r="J44" s="158">
        <v>0</v>
      </c>
    </row>
    <row r="45" spans="1:10" ht="20.100000000000001" customHeight="1">
      <c r="A45" s="405" t="s">
        <v>67</v>
      </c>
      <c r="B45" s="400">
        <v>3300</v>
      </c>
      <c r="C45" s="381"/>
      <c r="D45" s="381"/>
      <c r="E45" s="381">
        <v>0</v>
      </c>
      <c r="F45" s="158">
        <v>0</v>
      </c>
      <c r="G45" s="381"/>
      <c r="H45" s="381"/>
      <c r="I45" s="381"/>
      <c r="J45" s="381"/>
    </row>
    <row r="46" spans="1:10" ht="20.100000000000001" customHeight="1">
      <c r="A46" s="405" t="s">
        <v>118</v>
      </c>
      <c r="B46" s="400">
        <v>3310</v>
      </c>
      <c r="C46" s="158"/>
      <c r="D46" s="158"/>
      <c r="E46" s="158">
        <v>-106.8</v>
      </c>
      <c r="F46" s="158">
        <v>-170.2</v>
      </c>
      <c r="G46" s="158">
        <v>0</v>
      </c>
      <c r="H46" s="158">
        <v>-23</v>
      </c>
      <c r="I46" s="158">
        <v>-83.8</v>
      </c>
      <c r="J46" s="158">
        <v>-63.4</v>
      </c>
    </row>
    <row r="47" spans="1:10" ht="20.100000000000001" customHeight="1">
      <c r="A47" s="402" t="s">
        <v>150</v>
      </c>
      <c r="B47" s="400">
        <v>3320</v>
      </c>
      <c r="C47" s="169">
        <v>-38305</v>
      </c>
      <c r="D47" s="169">
        <v>-47232</v>
      </c>
      <c r="E47" s="169">
        <v>-94597.9</v>
      </c>
      <c r="F47" s="169">
        <v>-82748.5</v>
      </c>
      <c r="G47" s="169">
        <v>-43886.2</v>
      </c>
      <c r="H47" s="169">
        <v>-37615.1</v>
      </c>
      <c r="I47" s="169">
        <v>-83.8</v>
      </c>
      <c r="J47" s="169">
        <v>-1163.4000000000001</v>
      </c>
    </row>
    <row r="48" spans="1:10" ht="33.75" customHeight="1">
      <c r="A48" s="463" t="s">
        <v>151</v>
      </c>
      <c r="B48" s="463"/>
      <c r="C48" s="463"/>
      <c r="D48" s="463"/>
      <c r="E48" s="463"/>
      <c r="F48" s="463"/>
      <c r="G48" s="463"/>
      <c r="H48" s="463"/>
      <c r="I48" s="463"/>
      <c r="J48" s="463"/>
    </row>
    <row r="49" spans="1:10" ht="20.100000000000001" customHeight="1">
      <c r="A49" s="402" t="s">
        <v>217</v>
      </c>
      <c r="B49" s="400"/>
      <c r="C49" s="649"/>
      <c r="D49" s="649"/>
      <c r="E49" s="649"/>
      <c r="F49" s="250">
        <v>1100</v>
      </c>
      <c r="G49" s="649">
        <v>0</v>
      </c>
      <c r="H49" s="649">
        <v>0</v>
      </c>
      <c r="I49" s="649">
        <v>0</v>
      </c>
      <c r="J49" s="649">
        <v>1100</v>
      </c>
    </row>
    <row r="50" spans="1:10" ht="20.100000000000001" customHeight="1">
      <c r="A50" s="399" t="s">
        <v>157</v>
      </c>
      <c r="B50" s="400">
        <v>3400</v>
      </c>
      <c r="C50" s="250">
        <v>7122</v>
      </c>
      <c r="D50" s="250">
        <v>197</v>
      </c>
      <c r="E50" s="614"/>
      <c r="F50" s="250"/>
      <c r="G50" s="250"/>
      <c r="H50" s="250"/>
      <c r="I50" s="250"/>
      <c r="J50" s="250"/>
    </row>
    <row r="51" spans="1:10" ht="27" customHeight="1">
      <c r="A51" s="405" t="s">
        <v>103</v>
      </c>
      <c r="B51" s="406"/>
      <c r="C51" s="649"/>
      <c r="D51" s="649"/>
      <c r="E51" s="649"/>
      <c r="F51" s="649"/>
      <c r="G51" s="649"/>
      <c r="H51" s="649"/>
      <c r="I51" s="649"/>
      <c r="J51" s="649"/>
    </row>
    <row r="52" spans="1:10" s="170" customFormat="1" ht="20.100000000000001" customHeight="1">
      <c r="A52" s="407" t="s">
        <v>102</v>
      </c>
      <c r="B52" s="400">
        <v>3410</v>
      </c>
      <c r="C52" s="250">
        <v>30597</v>
      </c>
      <c r="D52" s="614">
        <v>39060.699999999997</v>
      </c>
      <c r="E52" s="614">
        <v>94478.3</v>
      </c>
      <c r="F52" s="614">
        <v>94478.3</v>
      </c>
      <c r="G52" s="614">
        <v>50386.2</v>
      </c>
      <c r="H52" s="614">
        <v>44092.1</v>
      </c>
      <c r="I52" s="614">
        <v>0</v>
      </c>
      <c r="J52" s="614">
        <v>0</v>
      </c>
    </row>
    <row r="53" spans="1:10" s="170" customFormat="1" ht="20.100000000000001" customHeight="1">
      <c r="A53" s="407" t="s">
        <v>106</v>
      </c>
      <c r="B53" s="197">
        <v>3420</v>
      </c>
      <c r="C53" s="614"/>
      <c r="D53" s="614"/>
      <c r="E53" s="614"/>
      <c r="F53" s="614"/>
      <c r="G53" s="614"/>
      <c r="H53" s="614"/>
      <c r="I53" s="614"/>
      <c r="J53" s="614"/>
    </row>
    <row r="54" spans="1:10" s="170" customFormat="1" ht="20.100000000000001" customHeight="1">
      <c r="A54" s="407" t="s">
        <v>126</v>
      </c>
      <c r="B54" s="400">
        <v>3430</v>
      </c>
      <c r="C54" s="614"/>
      <c r="D54" s="614"/>
      <c r="E54" s="614"/>
      <c r="F54" s="614"/>
      <c r="G54" s="614"/>
      <c r="H54" s="614"/>
      <c r="I54" s="614"/>
      <c r="J54" s="614"/>
    </row>
    <row r="55" spans="1:10" ht="37.5" customHeight="1">
      <c r="A55" s="405" t="s">
        <v>105</v>
      </c>
      <c r="B55" s="400"/>
      <c r="C55" s="649"/>
      <c r="D55" s="649"/>
      <c r="E55" s="649"/>
      <c r="F55" s="649"/>
      <c r="G55" s="649"/>
      <c r="H55" s="649"/>
      <c r="I55" s="649"/>
      <c r="J55" s="649"/>
    </row>
    <row r="56" spans="1:10" s="170" customFormat="1" ht="20.100000000000001" customHeight="1">
      <c r="A56" s="407" t="s">
        <v>102</v>
      </c>
      <c r="B56" s="197">
        <v>3440</v>
      </c>
      <c r="C56" s="614"/>
      <c r="D56" s="614"/>
      <c r="E56" s="614"/>
      <c r="F56" s="614"/>
      <c r="G56" s="614"/>
      <c r="H56" s="614"/>
      <c r="I56" s="614"/>
      <c r="J56" s="614"/>
    </row>
    <row r="57" spans="1:10" s="170" customFormat="1" ht="20.100000000000001" customHeight="1">
      <c r="A57" s="407" t="s">
        <v>106</v>
      </c>
      <c r="B57" s="197">
        <v>3450</v>
      </c>
      <c r="C57" s="614"/>
      <c r="D57" s="614"/>
      <c r="E57" s="614"/>
      <c r="F57" s="614"/>
      <c r="G57" s="614"/>
      <c r="H57" s="614"/>
      <c r="I57" s="614"/>
      <c r="J57" s="614"/>
    </row>
    <row r="58" spans="1:10" s="170" customFormat="1" ht="20.100000000000001" customHeight="1">
      <c r="A58" s="407" t="s">
        <v>126</v>
      </c>
      <c r="B58" s="197">
        <v>3460</v>
      </c>
      <c r="C58" s="614"/>
      <c r="D58" s="614"/>
      <c r="E58" s="614"/>
      <c r="F58" s="614"/>
      <c r="G58" s="614"/>
      <c r="H58" s="614"/>
      <c r="I58" s="614"/>
      <c r="J58" s="614"/>
    </row>
    <row r="59" spans="1:10" ht="20.100000000000001" customHeight="1">
      <c r="A59" s="405" t="s">
        <v>366</v>
      </c>
      <c r="B59" s="197">
        <v>3470</v>
      </c>
      <c r="C59" s="250">
        <v>4535</v>
      </c>
      <c r="D59" s="250">
        <v>17587.400000000001</v>
      </c>
      <c r="E59" s="250">
        <v>14900</v>
      </c>
      <c r="F59" s="250">
        <v>0</v>
      </c>
      <c r="G59" s="250">
        <v>0</v>
      </c>
      <c r="H59" s="250">
        <v>0</v>
      </c>
      <c r="I59" s="250">
        <v>0</v>
      </c>
      <c r="J59" s="250">
        <v>0</v>
      </c>
    </row>
    <row r="60" spans="1:10" ht="39" customHeight="1">
      <c r="A60" s="408" t="s">
        <v>10</v>
      </c>
      <c r="B60" s="329"/>
      <c r="C60" s="250">
        <v>35</v>
      </c>
      <c r="D60" s="650">
        <v>0</v>
      </c>
      <c r="E60" s="650">
        <v>0</v>
      </c>
      <c r="F60" s="651">
        <v>0</v>
      </c>
      <c r="G60" s="651">
        <v>0</v>
      </c>
      <c r="H60" s="651">
        <v>0</v>
      </c>
      <c r="I60" s="651">
        <v>0</v>
      </c>
      <c r="J60" s="651">
        <v>0</v>
      </c>
    </row>
    <row r="61" spans="1:10" ht="57" customHeight="1">
      <c r="A61" s="408" t="s">
        <v>387</v>
      </c>
      <c r="B61" s="329"/>
      <c r="C61" s="250">
        <v>4500</v>
      </c>
      <c r="D61" s="650">
        <v>16489.400000000001</v>
      </c>
      <c r="E61" s="650">
        <v>0</v>
      </c>
      <c r="F61" s="651">
        <v>0</v>
      </c>
      <c r="G61" s="651"/>
      <c r="H61" s="651"/>
      <c r="I61" s="651"/>
      <c r="J61" s="651"/>
    </row>
    <row r="62" spans="1:10" ht="38.25" customHeight="1">
      <c r="A62" s="408" t="s">
        <v>463</v>
      </c>
      <c r="B62" s="329"/>
      <c r="C62" s="650"/>
      <c r="D62" s="650">
        <v>1098</v>
      </c>
      <c r="E62" s="650">
        <v>0</v>
      </c>
      <c r="F62" s="651">
        <v>0</v>
      </c>
      <c r="G62" s="651">
        <v>0</v>
      </c>
      <c r="H62" s="651">
        <v>0</v>
      </c>
      <c r="I62" s="651">
        <v>0</v>
      </c>
      <c r="J62" s="651">
        <v>0</v>
      </c>
    </row>
    <row r="63" spans="1:10" ht="42" customHeight="1">
      <c r="A63" s="410" t="s">
        <v>445</v>
      </c>
      <c r="B63" s="329"/>
      <c r="C63" s="650"/>
      <c r="D63" s="650"/>
      <c r="E63" s="650">
        <v>14900</v>
      </c>
      <c r="F63" s="651">
        <v>0</v>
      </c>
      <c r="G63" s="651"/>
      <c r="H63" s="651"/>
      <c r="I63" s="651"/>
      <c r="J63" s="651"/>
    </row>
    <row r="64" spans="1:10" ht="95.25" hidden="1" customHeight="1" outlineLevel="1">
      <c r="A64" s="408" t="s">
        <v>459</v>
      </c>
      <c r="B64" s="329"/>
      <c r="C64" s="206"/>
      <c r="D64" s="206"/>
      <c r="E64" s="206"/>
      <c r="F64" s="409"/>
      <c r="G64" s="409"/>
      <c r="H64" s="409"/>
      <c r="I64" s="409"/>
      <c r="J64" s="409"/>
    </row>
    <row r="65" spans="1:10" ht="17.25" customHeight="1" collapsed="1">
      <c r="B65" s="125"/>
      <c r="C65" s="126"/>
      <c r="D65" s="126"/>
      <c r="E65" s="126"/>
      <c r="F65" s="13"/>
      <c r="G65" s="13"/>
      <c r="H65" s="13"/>
      <c r="I65" s="13"/>
      <c r="J65" s="13"/>
    </row>
    <row r="66" spans="1:10" ht="19.5" customHeight="1">
      <c r="A66" s="6" t="s">
        <v>365</v>
      </c>
      <c r="B66" s="385">
        <v>3480</v>
      </c>
      <c r="C66" s="9">
        <v>0</v>
      </c>
      <c r="D66" s="158"/>
      <c r="E66" s="9">
        <v>0</v>
      </c>
      <c r="F66" s="9">
        <v>0</v>
      </c>
      <c r="G66" s="9">
        <v>0</v>
      </c>
      <c r="H66" s="9">
        <v>0</v>
      </c>
      <c r="I66" s="9">
        <v>0</v>
      </c>
      <c r="J66" s="9">
        <v>0</v>
      </c>
    </row>
    <row r="67" spans="1:10" ht="20.100000000000001" customHeight="1">
      <c r="A67" s="391" t="s">
        <v>218</v>
      </c>
      <c r="B67" s="7"/>
      <c r="C67" s="395"/>
      <c r="D67" s="205"/>
      <c r="E67" s="395"/>
      <c r="F67" s="395"/>
      <c r="G67" s="395"/>
      <c r="H67" s="395"/>
      <c r="I67" s="395"/>
      <c r="J67" s="395"/>
    </row>
    <row r="68" spans="1:10" ht="39.75" customHeight="1">
      <c r="A68" s="6" t="s">
        <v>228</v>
      </c>
      <c r="B68" s="7">
        <v>3490</v>
      </c>
      <c r="C68" s="9">
        <v>-1995</v>
      </c>
      <c r="D68" s="158">
        <v>-940</v>
      </c>
      <c r="E68" s="138">
        <v>0</v>
      </c>
      <c r="F68" s="9">
        <v>0</v>
      </c>
      <c r="G68" s="9">
        <v>0</v>
      </c>
      <c r="H68" s="9">
        <v>0</v>
      </c>
      <c r="I68" s="9">
        <v>0</v>
      </c>
      <c r="J68" s="9">
        <v>0</v>
      </c>
    </row>
    <row r="69" spans="1:10" ht="20.100000000000001" customHeight="1">
      <c r="A69" s="6" t="s">
        <v>229</v>
      </c>
      <c r="B69" s="7">
        <v>3500</v>
      </c>
      <c r="C69" s="9"/>
      <c r="D69" s="158"/>
      <c r="E69" s="9">
        <v>0</v>
      </c>
      <c r="F69" s="9">
        <v>0</v>
      </c>
      <c r="G69" s="9">
        <v>0</v>
      </c>
      <c r="H69" s="9">
        <v>0</v>
      </c>
      <c r="I69" s="9">
        <v>0</v>
      </c>
      <c r="J69" s="9">
        <v>0</v>
      </c>
    </row>
    <row r="70" spans="1:10" ht="36.75" customHeight="1">
      <c r="A70" s="6" t="s">
        <v>14</v>
      </c>
      <c r="B70" s="7"/>
      <c r="C70" s="9"/>
      <c r="D70" s="205"/>
      <c r="E70" s="395"/>
      <c r="F70" s="395"/>
      <c r="G70" s="395"/>
      <c r="H70" s="395"/>
      <c r="I70" s="395"/>
      <c r="J70" s="395"/>
    </row>
    <row r="71" spans="1:10" ht="20.100000000000001" customHeight="1">
      <c r="A71" s="157" t="s">
        <v>102</v>
      </c>
      <c r="B71" s="385">
        <v>3510</v>
      </c>
      <c r="C71" s="9">
        <v>-16976</v>
      </c>
      <c r="D71" s="195">
        <v>-8124</v>
      </c>
      <c r="E71" s="195">
        <v>0</v>
      </c>
      <c r="F71" s="195">
        <v>0</v>
      </c>
      <c r="G71" s="138"/>
      <c r="H71" s="138"/>
      <c r="I71" s="138"/>
      <c r="J71" s="138"/>
    </row>
    <row r="72" spans="1:10" ht="20.100000000000001" customHeight="1">
      <c r="A72" s="157" t="s">
        <v>106</v>
      </c>
      <c r="B72" s="385">
        <v>3520</v>
      </c>
      <c r="C72" s="9"/>
      <c r="D72" s="195"/>
      <c r="E72" s="138"/>
      <c r="F72" s="138"/>
      <c r="G72" s="138"/>
      <c r="H72" s="138"/>
      <c r="I72" s="138"/>
      <c r="J72" s="138"/>
    </row>
    <row r="73" spans="1:10" ht="20.100000000000001" customHeight="1">
      <c r="A73" s="157" t="s">
        <v>126</v>
      </c>
      <c r="B73" s="385">
        <v>3530</v>
      </c>
      <c r="C73" s="9"/>
      <c r="D73" s="195"/>
      <c r="E73" s="138"/>
      <c r="F73" s="138"/>
      <c r="G73" s="138"/>
      <c r="H73" s="138"/>
      <c r="I73" s="138"/>
      <c r="J73" s="138"/>
    </row>
    <row r="74" spans="1:10" ht="33" customHeight="1">
      <c r="A74" s="6" t="s">
        <v>104</v>
      </c>
      <c r="B74" s="7"/>
      <c r="C74" s="9"/>
      <c r="D74" s="205"/>
      <c r="E74" s="395"/>
      <c r="F74" s="395"/>
      <c r="G74" s="395"/>
      <c r="H74" s="395"/>
      <c r="I74" s="395"/>
      <c r="J74" s="395"/>
    </row>
    <row r="75" spans="1:10" ht="20.100000000000001" customHeight="1">
      <c r="A75" s="157" t="s">
        <v>102</v>
      </c>
      <c r="B75" s="385">
        <v>3540</v>
      </c>
      <c r="C75" s="9"/>
      <c r="D75" s="158"/>
      <c r="E75" s="9"/>
      <c r="F75" s="9"/>
      <c r="G75" s="9"/>
      <c r="H75" s="9"/>
      <c r="I75" s="9"/>
      <c r="J75" s="9"/>
    </row>
    <row r="76" spans="1:10" ht="20.100000000000001" customHeight="1">
      <c r="A76" s="157" t="s">
        <v>106</v>
      </c>
      <c r="B76" s="385">
        <v>3550</v>
      </c>
      <c r="C76" s="9"/>
      <c r="D76" s="158"/>
      <c r="E76" s="9"/>
      <c r="F76" s="9"/>
      <c r="G76" s="9"/>
      <c r="H76" s="9"/>
      <c r="I76" s="9"/>
      <c r="J76" s="9"/>
    </row>
    <row r="77" spans="1:10" ht="20.100000000000001" customHeight="1">
      <c r="A77" s="157" t="s">
        <v>126</v>
      </c>
      <c r="B77" s="385">
        <v>3560</v>
      </c>
      <c r="C77" s="9"/>
      <c r="D77" s="158"/>
      <c r="E77" s="9"/>
      <c r="F77" s="9"/>
      <c r="G77" s="9"/>
      <c r="H77" s="9"/>
      <c r="I77" s="9"/>
      <c r="J77" s="9"/>
    </row>
    <row r="78" spans="1:10" ht="20.100000000000001" customHeight="1">
      <c r="A78" s="6" t="s">
        <v>401</v>
      </c>
      <c r="B78" s="385">
        <v>3570</v>
      </c>
      <c r="C78" s="9">
        <v>-3254.3</v>
      </c>
      <c r="D78" s="158">
        <v>-4089.4</v>
      </c>
      <c r="E78" s="9">
        <v>-3236.5</v>
      </c>
      <c r="F78" s="9">
        <v>-3236.5</v>
      </c>
      <c r="G78" s="9">
        <v>0</v>
      </c>
      <c r="H78" s="9">
        <v>-1672</v>
      </c>
      <c r="I78" s="9">
        <v>0</v>
      </c>
      <c r="J78" s="9">
        <v>-1564.5</v>
      </c>
    </row>
    <row r="79" spans="1:10" ht="20.100000000000001" customHeight="1">
      <c r="A79" s="391" t="s">
        <v>152</v>
      </c>
      <c r="B79" s="385">
        <v>3580</v>
      </c>
      <c r="C79" s="86">
        <v>20028.7</v>
      </c>
      <c r="D79" s="169">
        <v>50550</v>
      </c>
      <c r="E79" s="169">
        <v>106141.8</v>
      </c>
      <c r="F79" s="169">
        <v>91241.8</v>
      </c>
      <c r="G79" s="86">
        <v>50386.2</v>
      </c>
      <c r="H79" s="86">
        <v>42420.1</v>
      </c>
      <c r="I79" s="86">
        <v>0</v>
      </c>
      <c r="J79" s="86">
        <v>-1564.5</v>
      </c>
    </row>
    <row r="80" spans="1:10" s="14" customFormat="1" ht="20.100000000000001" customHeight="1">
      <c r="A80" s="6" t="s">
        <v>45</v>
      </c>
      <c r="B80" s="385"/>
      <c r="C80" s="395"/>
      <c r="D80" s="205"/>
      <c r="E80" s="395"/>
      <c r="F80" s="395"/>
      <c r="G80" s="395"/>
      <c r="H80" s="395"/>
      <c r="I80" s="395"/>
      <c r="J80" s="395"/>
    </row>
    <row r="81" spans="1:10" s="124" customFormat="1" ht="20.100000000000001" customHeight="1">
      <c r="A81" s="78" t="s">
        <v>46</v>
      </c>
      <c r="B81" s="123">
        <v>3600</v>
      </c>
      <c r="C81" s="135">
        <v>6005</v>
      </c>
      <c r="D81" s="135">
        <v>19058</v>
      </c>
      <c r="E81" s="135">
        <v>5686.4</v>
      </c>
      <c r="F81" s="135">
        <v>5686.4</v>
      </c>
      <c r="G81" s="135">
        <v>5686.4</v>
      </c>
      <c r="H81" s="135">
        <v>5656.1</v>
      </c>
      <c r="I81" s="135">
        <v>7173.5</v>
      </c>
      <c r="J81" s="135">
        <v>5818.4</v>
      </c>
    </row>
    <row r="82" spans="1:10" s="14" customFormat="1" ht="20.100000000000001" customHeight="1">
      <c r="A82" s="56" t="s">
        <v>158</v>
      </c>
      <c r="B82" s="385">
        <v>3610</v>
      </c>
      <c r="C82" s="127">
        <v>1051</v>
      </c>
      <c r="D82" s="411">
        <v>-1041</v>
      </c>
      <c r="E82" s="127"/>
      <c r="F82" s="127"/>
      <c r="G82" s="127"/>
      <c r="H82" s="127"/>
      <c r="I82" s="127"/>
      <c r="J82" s="127"/>
    </row>
    <row r="83" spans="1:10" s="124" customFormat="1" ht="20.100000000000001" customHeight="1">
      <c r="A83" s="78" t="s">
        <v>68</v>
      </c>
      <c r="B83" s="123">
        <v>3620</v>
      </c>
      <c r="C83" s="412">
        <v>19058</v>
      </c>
      <c r="D83" s="135">
        <v>15285</v>
      </c>
      <c r="E83" s="135">
        <v>5753.8</v>
      </c>
      <c r="F83" s="135">
        <v>4165.3999999999996</v>
      </c>
      <c r="G83" s="135">
        <v>5656.1</v>
      </c>
      <c r="H83" s="135">
        <v>7173.5</v>
      </c>
      <c r="I83" s="135">
        <v>5818.4</v>
      </c>
      <c r="J83" s="135">
        <v>4165.3999999999996</v>
      </c>
    </row>
    <row r="84" spans="1:10" s="14" customFormat="1" ht="24" customHeight="1">
      <c r="A84" s="388" t="s">
        <v>47</v>
      </c>
      <c r="B84" s="384">
        <v>3630</v>
      </c>
      <c r="C84" s="127">
        <v>13053</v>
      </c>
      <c r="D84" s="169">
        <v>-3773</v>
      </c>
      <c r="E84" s="169">
        <v>67.400000000000006</v>
      </c>
      <c r="F84" s="86">
        <v>-1521</v>
      </c>
      <c r="G84" s="86">
        <v>-30.3</v>
      </c>
      <c r="H84" s="86">
        <v>1517.4</v>
      </c>
      <c r="I84" s="86">
        <v>-1355.1</v>
      </c>
      <c r="J84" s="86">
        <v>-1653</v>
      </c>
    </row>
    <row r="85" spans="1:10" s="14" customFormat="1" ht="20.100000000000001" customHeight="1">
      <c r="A85" s="2"/>
      <c r="B85" s="30"/>
      <c r="C85" s="32"/>
      <c r="D85" s="32"/>
      <c r="E85" s="32"/>
      <c r="F85" s="16"/>
      <c r="G85" s="31"/>
      <c r="H85" s="31"/>
      <c r="I85" s="31"/>
      <c r="J85" s="31"/>
    </row>
    <row r="86" spans="1:10" s="14" customFormat="1" ht="20.100000000000001" customHeight="1">
      <c r="A86" s="2"/>
      <c r="B86" s="30"/>
      <c r="C86" s="32"/>
      <c r="D86" s="32"/>
      <c r="E86" s="32"/>
      <c r="F86" s="16"/>
      <c r="G86" s="31"/>
      <c r="H86" s="31"/>
      <c r="I86" s="31"/>
      <c r="J86" s="31"/>
    </row>
    <row r="87" spans="1:10" s="14" customFormat="1" ht="20.100000000000001" customHeight="1">
      <c r="A87" s="2"/>
      <c r="B87" s="30"/>
      <c r="C87" s="264">
        <f>C83-C82</f>
        <v>18007</v>
      </c>
      <c r="D87" s="270"/>
      <c r="E87" s="270" t="e">
        <f>E83-#REF!</f>
        <v>#REF!</v>
      </c>
      <c r="F87" s="271">
        <f>F83-J83</f>
        <v>0</v>
      </c>
      <c r="G87" s="272"/>
      <c r="H87" s="31"/>
      <c r="I87" s="31"/>
      <c r="J87" s="31"/>
    </row>
    <row r="88" spans="1:10" s="14" customFormat="1" ht="20.100000000000001" customHeight="1">
      <c r="A88" s="2"/>
      <c r="B88" s="30"/>
      <c r="C88" s="32"/>
      <c r="D88" s="270"/>
      <c r="E88" s="270"/>
      <c r="F88" s="271">
        <v>2463.3000000000002</v>
      </c>
      <c r="G88" s="272"/>
      <c r="H88" s="31"/>
      <c r="I88" s="31"/>
      <c r="J88" s="31"/>
    </row>
    <row r="89" spans="1:10" s="14" customFormat="1" ht="20.100000000000001" customHeight="1">
      <c r="A89" s="2"/>
      <c r="B89" s="30"/>
      <c r="C89" s="32"/>
      <c r="D89" s="270"/>
      <c r="E89" s="270"/>
      <c r="F89" s="271"/>
      <c r="G89" s="272"/>
      <c r="H89" s="31"/>
      <c r="I89" s="31"/>
      <c r="J89" s="31"/>
    </row>
    <row r="90" spans="1:10" s="14" customFormat="1" ht="20.100000000000001" customHeight="1">
      <c r="A90" s="2"/>
      <c r="B90" s="30"/>
      <c r="C90" s="32"/>
      <c r="D90" s="32"/>
      <c r="E90" s="32"/>
      <c r="F90" s="16"/>
      <c r="G90" s="31"/>
      <c r="H90" s="31"/>
      <c r="I90" s="31"/>
      <c r="J90" s="31"/>
    </row>
    <row r="91" spans="1:10" s="14" customFormat="1" ht="20.100000000000001" customHeight="1">
      <c r="A91" s="2"/>
      <c r="B91" s="30"/>
      <c r="C91" s="32"/>
      <c r="D91" s="32"/>
      <c r="E91" s="32"/>
      <c r="F91" s="16"/>
      <c r="G91" s="31"/>
      <c r="H91" s="31"/>
      <c r="I91" s="31"/>
      <c r="J91" s="31"/>
    </row>
    <row r="92" spans="1:10" s="14" customFormat="1" ht="20.100000000000001" customHeight="1">
      <c r="A92" s="2"/>
      <c r="B92" s="30"/>
      <c r="C92" s="32"/>
      <c r="D92" s="32"/>
      <c r="E92" s="32"/>
      <c r="F92" s="16"/>
      <c r="G92" s="31"/>
      <c r="H92" s="31"/>
      <c r="I92" s="31"/>
      <c r="J92" s="31"/>
    </row>
    <row r="93" spans="1:10" s="3" customFormat="1" ht="20.100000000000001" customHeight="1" outlineLevel="1">
      <c r="A93" s="26" t="s">
        <v>453</v>
      </c>
      <c r="B93" s="1"/>
      <c r="C93" s="420" t="s">
        <v>112</v>
      </c>
      <c r="D93" s="420"/>
      <c r="E93" s="420"/>
      <c r="F93" s="421"/>
      <c r="G93" s="11"/>
      <c r="H93" s="464" t="s">
        <v>330</v>
      </c>
      <c r="I93" s="465"/>
      <c r="J93" s="465"/>
    </row>
    <row r="94" spans="1:10" ht="20.100000000000001" customHeight="1">
      <c r="A94" s="54" t="s">
        <v>222</v>
      </c>
      <c r="B94" s="3"/>
      <c r="C94" s="462" t="s">
        <v>94</v>
      </c>
      <c r="D94" s="462"/>
      <c r="E94" s="462"/>
      <c r="F94" s="462"/>
      <c r="G94" s="25"/>
      <c r="H94" s="454" t="s">
        <v>402</v>
      </c>
      <c r="I94" s="454"/>
      <c r="J94" s="454"/>
    </row>
    <row r="95" spans="1:10">
      <c r="A95" s="45"/>
      <c r="B95" s="268"/>
      <c r="C95" s="420"/>
      <c r="D95" s="420"/>
      <c r="E95" s="420"/>
      <c r="H95" s="273"/>
      <c r="J95" s="273"/>
    </row>
    <row r="96" spans="1:10">
      <c r="A96" s="267"/>
      <c r="B96" s="268"/>
      <c r="C96" s="422"/>
      <c r="D96" s="422"/>
      <c r="E96" s="422"/>
      <c r="H96" s="118"/>
      <c r="J96" s="118"/>
    </row>
    <row r="97" spans="3:5">
      <c r="C97" s="4"/>
      <c r="D97" s="4"/>
      <c r="E97" s="4"/>
    </row>
    <row r="98" spans="3:5">
      <c r="C98" s="4"/>
      <c r="D98" s="4"/>
      <c r="E98" s="4"/>
    </row>
    <row r="99" spans="3:5">
      <c r="C99" s="4"/>
      <c r="D99" s="4"/>
      <c r="E99" s="4"/>
    </row>
    <row r="100" spans="3:5">
      <c r="C100" s="4"/>
      <c r="D100" s="4"/>
      <c r="E100" s="4"/>
    </row>
    <row r="101" spans="3:5">
      <c r="C101" s="4"/>
      <c r="D101" s="4"/>
      <c r="E101" s="4"/>
    </row>
    <row r="102" spans="3:5">
      <c r="C102" s="4"/>
      <c r="D102" s="4"/>
      <c r="E102" s="4"/>
    </row>
    <row r="103" spans="3:5">
      <c r="C103" s="4"/>
      <c r="D103" s="4"/>
      <c r="E103" s="4"/>
    </row>
    <row r="104" spans="3:5">
      <c r="C104" s="4"/>
      <c r="D104" s="4"/>
      <c r="E104" s="4"/>
    </row>
    <row r="105" spans="3:5">
      <c r="C105" s="4"/>
      <c r="D105" s="4"/>
      <c r="E105" s="4"/>
    </row>
    <row r="106" spans="3:5">
      <c r="C106" s="4"/>
      <c r="D106" s="4"/>
      <c r="E106" s="4"/>
    </row>
    <row r="107" spans="3:5">
      <c r="C107" s="4"/>
      <c r="D107" s="4"/>
      <c r="E107" s="4"/>
    </row>
    <row r="108" spans="3:5">
      <c r="C108" s="4"/>
      <c r="D108" s="4"/>
      <c r="E108" s="4"/>
    </row>
    <row r="109" spans="3:5">
      <c r="C109" s="4"/>
      <c r="D109" s="4"/>
      <c r="E109" s="4"/>
    </row>
    <row r="110" spans="3:5">
      <c r="C110" s="4"/>
      <c r="D110" s="4"/>
      <c r="E110" s="4"/>
    </row>
    <row r="111" spans="3:5">
      <c r="C111" s="4"/>
      <c r="D111" s="4"/>
      <c r="E111" s="4"/>
    </row>
    <row r="112" spans="3:5">
      <c r="C112" s="4"/>
      <c r="D112" s="4"/>
      <c r="E112" s="4"/>
    </row>
    <row r="113" spans="3:5">
      <c r="C113" s="4"/>
      <c r="D113" s="4"/>
      <c r="E113" s="4"/>
    </row>
    <row r="114" spans="3:5">
      <c r="C114" s="4"/>
      <c r="D114" s="4"/>
      <c r="E114" s="4"/>
    </row>
    <row r="115" spans="3:5">
      <c r="C115" s="4"/>
      <c r="D115" s="4"/>
      <c r="E115" s="4"/>
    </row>
    <row r="116" spans="3:5">
      <c r="C116" s="4"/>
      <c r="D116" s="4"/>
      <c r="E116" s="4"/>
    </row>
    <row r="117" spans="3:5">
      <c r="C117" s="4"/>
      <c r="D117" s="4"/>
      <c r="E117" s="4"/>
    </row>
    <row r="118" spans="3:5">
      <c r="C118" s="4"/>
      <c r="D118" s="4"/>
      <c r="E118" s="4"/>
    </row>
    <row r="119" spans="3:5">
      <c r="C119" s="4"/>
      <c r="D119" s="4"/>
      <c r="E119" s="4"/>
    </row>
    <row r="120" spans="3:5">
      <c r="C120" s="4"/>
      <c r="D120" s="4"/>
      <c r="E120" s="4"/>
    </row>
    <row r="121" spans="3:5">
      <c r="C121" s="4"/>
      <c r="D121" s="4"/>
      <c r="E121" s="4"/>
    </row>
    <row r="122" spans="3:5">
      <c r="C122" s="4"/>
      <c r="D122" s="4"/>
      <c r="E122" s="4"/>
    </row>
    <row r="123" spans="3:5">
      <c r="C123" s="4"/>
      <c r="D123" s="4"/>
      <c r="E123" s="4"/>
    </row>
    <row r="124" spans="3:5">
      <c r="C124" s="4"/>
      <c r="D124" s="4"/>
      <c r="E124" s="4"/>
    </row>
    <row r="125" spans="3:5">
      <c r="C125" s="4"/>
      <c r="D125" s="4"/>
      <c r="E125" s="4"/>
    </row>
  </sheetData>
  <customSheetViews>
    <customSheetView guid="{C123777D-6C85-4151-A988-2E26C3532367}" scale="55" showPageBreaks="1" fitToPage="1" printArea="1" hiddenRows="1" hiddenColumns="1" view="pageBreakPreview">
      <selection activeCell="R13" sqref="R13"/>
      <rowBreaks count="1" manualBreakCount="1">
        <brk id="58" max="10" man="1"/>
      </rowBreaks>
      <pageMargins left="0.70866141732283472" right="0.19685039370078741" top="0.62992125984251968" bottom="0.39370078740157483" header="0.19685039370078741" footer="0.23622047244094491"/>
      <pageSetup paperSize="9" scale="34" fitToHeight="0" orientation="portrait" r:id="rId1"/>
      <headerFooter alignWithMargins="0">
        <oddHeader>&amp;C&amp;"Times New Roman,обычный"&amp;14 9&amp;R&amp;"Times New Roman,обычный"&amp;14Продовження додатка 1</oddHeader>
      </headerFooter>
    </customSheetView>
  </customSheetViews>
  <mergeCells count="17">
    <mergeCell ref="A2:J2"/>
    <mergeCell ref="A4:A5"/>
    <mergeCell ref="B4:B5"/>
    <mergeCell ref="C4:C5"/>
    <mergeCell ref="F4:F5"/>
    <mergeCell ref="G4:J4"/>
    <mergeCell ref="E4:E5"/>
    <mergeCell ref="D4:D5"/>
    <mergeCell ref="C95:E95"/>
    <mergeCell ref="C96:E96"/>
    <mergeCell ref="C94:F94"/>
    <mergeCell ref="H94:J94"/>
    <mergeCell ref="A7:J7"/>
    <mergeCell ref="A31:J31"/>
    <mergeCell ref="A48:J48"/>
    <mergeCell ref="C93:F93"/>
    <mergeCell ref="H93:J93"/>
  </mergeCells>
  <phoneticPr fontId="3" type="noConversion"/>
  <pageMargins left="0.70866141732283472" right="0.19685039370078741" top="0.62992125984251968" bottom="0.39370078740157483" header="0.19685039370078741" footer="0.23622047244094491"/>
  <pageSetup paperSize="9" scale="48" fitToHeight="0" orientation="portrait" r:id="rId2"/>
  <headerFooter alignWithMargins="0">
    <oddHeader>&amp;C&amp;"Times New Roman,обычный"&amp;14 9&amp;R&amp;"Times New Roman,обычный"&amp;14Продовження додатка 1</oddHeader>
  </headerFooter>
  <rowBreaks count="1" manualBreakCount="1">
    <brk id="58" max="16" man="1"/>
  </rowBreaks>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O185"/>
  <sheetViews>
    <sheetView view="pageBreakPreview" topLeftCell="B1" zoomScale="75" zoomScaleNormal="75" zoomScaleSheetLayoutView="75" workbookViewId="0">
      <selection activeCell="G15" sqref="G15"/>
    </sheetView>
  </sheetViews>
  <sheetFormatPr defaultRowHeight="18.75" outlineLevelCol="1"/>
  <cols>
    <col min="1" max="1" width="70.28515625" style="3" customWidth="1"/>
    <col min="2" max="2" width="10.42578125" style="23" customWidth="1"/>
    <col min="3" max="3" width="12.85546875" style="23" customWidth="1" outlineLevel="1"/>
    <col min="4" max="4" width="13.85546875" style="152" customWidth="1"/>
    <col min="5" max="5" width="13.7109375" style="23" customWidth="1"/>
    <col min="6" max="6" width="13.42578125" style="161" customWidth="1"/>
    <col min="7" max="7" width="12.42578125" style="3" customWidth="1"/>
    <col min="8" max="8" width="12.85546875" style="3" customWidth="1"/>
    <col min="9" max="9" width="12" style="3" customWidth="1"/>
    <col min="10" max="10" width="13.42578125" style="3" customWidth="1"/>
    <col min="11" max="11" width="11.85546875" style="3" customWidth="1"/>
    <col min="12" max="13" width="15.42578125" style="3" bestFit="1" customWidth="1"/>
    <col min="14" max="14" width="10.42578125" style="3" customWidth="1"/>
    <col min="15" max="16384" width="9.140625" style="3"/>
  </cols>
  <sheetData>
    <row r="1" spans="1:15">
      <c r="A1" s="433" t="s">
        <v>188</v>
      </c>
      <c r="B1" s="433"/>
      <c r="C1" s="433"/>
      <c r="D1" s="433"/>
      <c r="E1" s="433"/>
      <c r="F1" s="433"/>
      <c r="G1" s="433"/>
      <c r="H1" s="433"/>
      <c r="I1" s="433"/>
      <c r="J1" s="433"/>
    </row>
    <row r="2" spans="1:15">
      <c r="A2" s="469"/>
      <c r="B2" s="469"/>
      <c r="C2" s="469"/>
      <c r="D2" s="469"/>
      <c r="E2" s="469"/>
      <c r="F2" s="469"/>
      <c r="G2" s="469"/>
      <c r="H2" s="469"/>
      <c r="I2" s="469"/>
      <c r="J2" s="469"/>
    </row>
    <row r="3" spans="1:15" ht="35.25" customHeight="1">
      <c r="A3" s="428" t="s">
        <v>212</v>
      </c>
      <c r="B3" s="425" t="s">
        <v>34</v>
      </c>
      <c r="C3" s="425" t="s">
        <v>454</v>
      </c>
      <c r="D3" s="425" t="s">
        <v>461</v>
      </c>
      <c r="E3" s="425" t="s">
        <v>460</v>
      </c>
      <c r="F3" s="429" t="s">
        <v>426</v>
      </c>
      <c r="G3" s="431" t="s">
        <v>297</v>
      </c>
      <c r="H3" s="431"/>
      <c r="I3" s="431"/>
      <c r="J3" s="431"/>
    </row>
    <row r="4" spans="1:15" ht="174" customHeight="1">
      <c r="A4" s="428"/>
      <c r="B4" s="427"/>
      <c r="C4" s="427"/>
      <c r="D4" s="427"/>
      <c r="E4" s="427"/>
      <c r="F4" s="429"/>
      <c r="G4" s="12" t="s">
        <v>168</v>
      </c>
      <c r="H4" s="12" t="s">
        <v>169</v>
      </c>
      <c r="I4" s="12" t="s">
        <v>170</v>
      </c>
      <c r="J4" s="12" t="s">
        <v>86</v>
      </c>
    </row>
    <row r="5" spans="1:15" ht="18" customHeight="1">
      <c r="A5" s="300">
        <v>1</v>
      </c>
      <c r="B5" s="302">
        <v>2</v>
      </c>
      <c r="C5" s="302">
        <v>3</v>
      </c>
      <c r="D5" s="302">
        <v>4</v>
      </c>
      <c r="E5" s="302"/>
      <c r="F5" s="302">
        <v>6</v>
      </c>
      <c r="G5" s="302">
        <v>7</v>
      </c>
      <c r="H5" s="302">
        <v>8</v>
      </c>
      <c r="I5" s="302">
        <v>9</v>
      </c>
      <c r="J5" s="302">
        <v>10</v>
      </c>
    </row>
    <row r="6" spans="1:15" s="5" customFormat="1" ht="42.75" customHeight="1">
      <c r="A6" s="78" t="s">
        <v>97</v>
      </c>
      <c r="B6" s="85">
        <v>4000</v>
      </c>
      <c r="C6" s="89">
        <v>23716</v>
      </c>
      <c r="D6" s="89">
        <v>37994</v>
      </c>
      <c r="E6" s="89">
        <v>121654.9</v>
      </c>
      <c r="F6" s="89">
        <v>95748.5</v>
      </c>
      <c r="G6" s="89">
        <v>50386.2</v>
      </c>
      <c r="H6" s="89">
        <v>44115.1</v>
      </c>
      <c r="I6" s="89">
        <v>83.8</v>
      </c>
      <c r="J6" s="89">
        <v>1163.4000000000001</v>
      </c>
    </row>
    <row r="7" spans="1:15" ht="20.100000000000001" customHeight="1">
      <c r="A7" s="6" t="s">
        <v>28</v>
      </c>
      <c r="B7" s="60" t="s">
        <v>195</v>
      </c>
      <c r="C7" s="93">
        <v>80</v>
      </c>
      <c r="D7" s="93">
        <v>275</v>
      </c>
      <c r="E7" s="93">
        <v>54552.7</v>
      </c>
      <c r="F7" s="9">
        <v>39552.699999999997</v>
      </c>
      <c r="G7" s="9">
        <v>21530.9</v>
      </c>
      <c r="H7" s="9">
        <v>18021.8</v>
      </c>
      <c r="I7" s="9">
        <v>0</v>
      </c>
      <c r="J7" s="9">
        <v>0</v>
      </c>
    </row>
    <row r="8" spans="1:15" ht="20.100000000000001" customHeight="1">
      <c r="A8" s="6" t="s">
        <v>29</v>
      </c>
      <c r="B8" s="59">
        <v>4020</v>
      </c>
      <c r="C8" s="93">
        <v>10215</v>
      </c>
      <c r="D8" s="93">
        <v>10506</v>
      </c>
      <c r="E8" s="93">
        <v>0</v>
      </c>
      <c r="F8" s="9">
        <v>0</v>
      </c>
      <c r="G8" s="9">
        <v>0</v>
      </c>
      <c r="H8" s="9">
        <v>0</v>
      </c>
      <c r="I8" s="9">
        <v>0</v>
      </c>
      <c r="J8" s="9">
        <v>0</v>
      </c>
      <c r="O8" s="19"/>
    </row>
    <row r="9" spans="1:15" ht="36.75" customHeight="1">
      <c r="A9" s="6" t="s">
        <v>42</v>
      </c>
      <c r="B9" s="60">
        <v>4030</v>
      </c>
      <c r="C9" s="93">
        <v>410</v>
      </c>
      <c r="D9" s="93">
        <v>168</v>
      </c>
      <c r="E9" s="159">
        <v>0</v>
      </c>
      <c r="F9" s="9">
        <v>0</v>
      </c>
      <c r="G9" s="9">
        <v>0</v>
      </c>
      <c r="H9" s="9">
        <v>0</v>
      </c>
      <c r="I9" s="9">
        <v>0</v>
      </c>
      <c r="J9" s="9">
        <v>0</v>
      </c>
      <c r="N9" s="19"/>
    </row>
    <row r="10" spans="1:15" ht="20.100000000000001" customHeight="1">
      <c r="A10" s="6" t="s">
        <v>30</v>
      </c>
      <c r="B10" s="59">
        <v>4040</v>
      </c>
      <c r="C10" s="93">
        <v>187</v>
      </c>
      <c r="D10" s="93">
        <v>60</v>
      </c>
      <c r="E10" s="93">
        <v>0</v>
      </c>
      <c r="F10" s="9">
        <v>0</v>
      </c>
      <c r="G10" s="9">
        <v>0</v>
      </c>
      <c r="H10" s="9">
        <v>0</v>
      </c>
      <c r="I10" s="9">
        <v>0</v>
      </c>
      <c r="J10" s="9">
        <v>0</v>
      </c>
    </row>
    <row r="11" spans="1:15" ht="42.75" customHeight="1">
      <c r="A11" s="6" t="s">
        <v>82</v>
      </c>
      <c r="B11" s="60">
        <v>4050</v>
      </c>
      <c r="C11" s="93">
        <v>12293</v>
      </c>
      <c r="D11" s="93">
        <v>25464</v>
      </c>
      <c r="E11" s="93">
        <v>66932</v>
      </c>
      <c r="F11" s="9">
        <v>56025.599999999999</v>
      </c>
      <c r="G11" s="9">
        <v>28855.3</v>
      </c>
      <c r="H11" s="9">
        <v>26070.3</v>
      </c>
      <c r="I11" s="9">
        <v>0</v>
      </c>
      <c r="J11" s="9">
        <v>1100</v>
      </c>
    </row>
    <row r="12" spans="1:15" ht="20.100000000000001" customHeight="1">
      <c r="A12" s="128" t="s">
        <v>316</v>
      </c>
      <c r="B12" s="13"/>
      <c r="C12" s="93">
        <v>531</v>
      </c>
      <c r="D12" s="93">
        <v>1521</v>
      </c>
      <c r="E12" s="93">
        <v>170.2</v>
      </c>
      <c r="F12" s="9">
        <v>170.2</v>
      </c>
      <c r="G12" s="9">
        <v>0</v>
      </c>
      <c r="H12" s="9">
        <v>23</v>
      </c>
      <c r="I12" s="9">
        <v>83.8</v>
      </c>
      <c r="J12" s="9">
        <v>63.4</v>
      </c>
    </row>
    <row r="13" spans="1:15" ht="20.100000000000001" customHeight="1">
      <c r="A13" s="309"/>
      <c r="B13" s="309"/>
      <c r="C13" s="309"/>
      <c r="D13" s="309"/>
      <c r="E13" s="309"/>
      <c r="F13" s="309"/>
      <c r="G13" s="55"/>
      <c r="H13" s="55"/>
      <c r="I13" s="55"/>
      <c r="J13" s="55"/>
    </row>
    <row r="14" spans="1:15" s="2" customFormat="1" ht="20.25" customHeight="1">
      <c r="A14" s="306"/>
      <c r="C14" s="309"/>
      <c r="D14" s="309"/>
      <c r="E14" s="309"/>
      <c r="F14" s="309"/>
      <c r="G14" s="309"/>
      <c r="H14" s="309"/>
      <c r="I14" s="309"/>
      <c r="J14" s="309"/>
    </row>
    <row r="15" spans="1:15" ht="20.100000000000001" customHeight="1">
      <c r="A15" s="45" t="s">
        <v>393</v>
      </c>
      <c r="B15" s="1"/>
      <c r="C15" s="420" t="s">
        <v>112</v>
      </c>
      <c r="D15" s="420"/>
      <c r="E15" s="420"/>
      <c r="F15" s="420"/>
      <c r="G15" s="11"/>
      <c r="H15" s="423" t="s">
        <v>330</v>
      </c>
      <c r="I15" s="423"/>
      <c r="J15" s="423"/>
    </row>
    <row r="16" spans="1:15" s="2" customFormat="1" ht="20.100000000000001" customHeight="1">
      <c r="A16" s="307" t="s">
        <v>93</v>
      </c>
      <c r="B16" s="309"/>
      <c r="C16" s="462" t="s">
        <v>94</v>
      </c>
      <c r="D16" s="462"/>
      <c r="E16" s="462"/>
      <c r="F16" s="462"/>
      <c r="G16" s="25"/>
      <c r="H16" s="454" t="s">
        <v>109</v>
      </c>
      <c r="I16" s="454"/>
      <c r="J16" s="454"/>
    </row>
    <row r="17" spans="1:10">
      <c r="A17" s="45" t="s">
        <v>456</v>
      </c>
      <c r="B17" s="268"/>
      <c r="C17" s="420" t="s">
        <v>112</v>
      </c>
      <c r="D17" s="420"/>
      <c r="E17" s="420"/>
      <c r="F17" s="269"/>
      <c r="G17" s="423" t="s">
        <v>455</v>
      </c>
      <c r="H17" s="423"/>
      <c r="I17" s="423"/>
    </row>
    <row r="18" spans="1:10">
      <c r="A18" s="267" t="s">
        <v>93</v>
      </c>
      <c r="B18" s="268"/>
      <c r="C18" s="422" t="s">
        <v>94</v>
      </c>
      <c r="D18" s="422"/>
      <c r="E18" s="422"/>
      <c r="F18" s="269"/>
      <c r="G18" s="422" t="s">
        <v>109</v>
      </c>
      <c r="H18" s="422"/>
      <c r="I18" s="422"/>
      <c r="J18"/>
    </row>
    <row r="19" spans="1:10">
      <c r="A19"/>
      <c r="B19"/>
      <c r="C19"/>
      <c r="D19" s="154"/>
      <c r="E19"/>
      <c r="F19" s="162"/>
      <c r="G19"/>
      <c r="H19"/>
      <c r="I19"/>
      <c r="J19"/>
    </row>
    <row r="20" spans="1:10">
      <c r="A20" s="40"/>
    </row>
    <row r="21" spans="1:10">
      <c r="A21" s="40"/>
    </row>
    <row r="22" spans="1:10">
      <c r="A22" s="40"/>
    </row>
    <row r="23" spans="1:10">
      <c r="A23" s="40"/>
    </row>
    <row r="24" spans="1:10">
      <c r="A24" s="40"/>
    </row>
    <row r="25" spans="1:10">
      <c r="A25" s="40"/>
    </row>
    <row r="26" spans="1:10">
      <c r="A26" s="40"/>
    </row>
    <row r="27" spans="1:10">
      <c r="A27" s="40"/>
    </row>
    <row r="28" spans="1:10">
      <c r="A28" s="40"/>
    </row>
    <row r="29" spans="1:10">
      <c r="A29" s="40"/>
    </row>
    <row r="30" spans="1:10">
      <c r="A30" s="40"/>
    </row>
    <row r="31" spans="1:10">
      <c r="A31" s="40"/>
    </row>
    <row r="32" spans="1:10">
      <c r="A32" s="40"/>
    </row>
    <row r="33" spans="1:1">
      <c r="A33" s="40"/>
    </row>
    <row r="34" spans="1:1">
      <c r="A34" s="40"/>
    </row>
    <row r="35" spans="1:1">
      <c r="A35" s="40"/>
    </row>
    <row r="36" spans="1:1">
      <c r="A36" s="40"/>
    </row>
    <row r="37" spans="1:1">
      <c r="A37" s="40"/>
    </row>
    <row r="38" spans="1:1">
      <c r="A38" s="40"/>
    </row>
    <row r="39" spans="1:1">
      <c r="A39" s="40"/>
    </row>
    <row r="40" spans="1:1">
      <c r="A40" s="40"/>
    </row>
    <row r="41" spans="1:1">
      <c r="A41" s="40"/>
    </row>
    <row r="42" spans="1:1">
      <c r="A42" s="40"/>
    </row>
    <row r="43" spans="1:1">
      <c r="A43" s="40"/>
    </row>
    <row r="44" spans="1:1">
      <c r="A44" s="40"/>
    </row>
    <row r="45" spans="1:1">
      <c r="A45" s="40"/>
    </row>
    <row r="46" spans="1:1">
      <c r="A46" s="40"/>
    </row>
    <row r="47" spans="1:1">
      <c r="A47" s="40"/>
    </row>
    <row r="48" spans="1:1">
      <c r="A48" s="40"/>
    </row>
    <row r="49" spans="1:1">
      <c r="A49" s="40"/>
    </row>
    <row r="50" spans="1:1">
      <c r="A50" s="40"/>
    </row>
    <row r="51" spans="1:1">
      <c r="A51" s="40"/>
    </row>
    <row r="52" spans="1:1">
      <c r="A52" s="40"/>
    </row>
    <row r="53" spans="1:1">
      <c r="A53" s="40"/>
    </row>
    <row r="54" spans="1:1">
      <c r="A54" s="40"/>
    </row>
    <row r="55" spans="1:1">
      <c r="A55" s="40"/>
    </row>
    <row r="56" spans="1:1">
      <c r="A56" s="40"/>
    </row>
    <row r="57" spans="1:1">
      <c r="A57" s="40"/>
    </row>
    <row r="58" spans="1:1">
      <c r="A58" s="40"/>
    </row>
    <row r="59" spans="1:1">
      <c r="A59" s="40"/>
    </row>
    <row r="60" spans="1:1">
      <c r="A60" s="40"/>
    </row>
    <row r="61" spans="1:1">
      <c r="A61" s="40"/>
    </row>
    <row r="62" spans="1:1">
      <c r="A62" s="40"/>
    </row>
    <row r="63" spans="1:1">
      <c r="A63" s="40"/>
    </row>
    <row r="64" spans="1:1">
      <c r="A64" s="40"/>
    </row>
    <row r="65" spans="1:1">
      <c r="A65" s="40"/>
    </row>
    <row r="66" spans="1:1">
      <c r="A66" s="40"/>
    </row>
    <row r="67" spans="1:1">
      <c r="A67" s="40"/>
    </row>
    <row r="68" spans="1:1">
      <c r="A68" s="40"/>
    </row>
    <row r="69" spans="1:1">
      <c r="A69" s="40"/>
    </row>
    <row r="70" spans="1:1">
      <c r="A70" s="40"/>
    </row>
    <row r="71" spans="1:1">
      <c r="A71" s="40"/>
    </row>
    <row r="72" spans="1:1">
      <c r="A72" s="40"/>
    </row>
    <row r="73" spans="1:1">
      <c r="A73" s="40"/>
    </row>
    <row r="74" spans="1:1">
      <c r="A74" s="40"/>
    </row>
    <row r="75" spans="1:1">
      <c r="A75" s="40"/>
    </row>
    <row r="76" spans="1:1">
      <c r="A76" s="40"/>
    </row>
    <row r="77" spans="1:1">
      <c r="A77" s="40"/>
    </row>
    <row r="78" spans="1:1">
      <c r="A78" s="40"/>
    </row>
    <row r="79" spans="1:1">
      <c r="A79" s="40"/>
    </row>
    <row r="80" spans="1:1">
      <c r="A80" s="40"/>
    </row>
    <row r="81" spans="1:1">
      <c r="A81" s="40"/>
    </row>
    <row r="82" spans="1:1">
      <c r="A82" s="40"/>
    </row>
    <row r="83" spans="1:1">
      <c r="A83" s="40"/>
    </row>
    <row r="84" spans="1:1">
      <c r="A84" s="40"/>
    </row>
    <row r="85" spans="1:1">
      <c r="A85" s="40"/>
    </row>
    <row r="86" spans="1:1">
      <c r="A86" s="40"/>
    </row>
    <row r="87" spans="1:1">
      <c r="A87" s="40"/>
    </row>
    <row r="88" spans="1:1">
      <c r="A88" s="40"/>
    </row>
    <row r="89" spans="1:1">
      <c r="A89" s="40"/>
    </row>
    <row r="90" spans="1:1">
      <c r="A90" s="40"/>
    </row>
    <row r="91" spans="1:1">
      <c r="A91" s="40"/>
    </row>
    <row r="92" spans="1:1">
      <c r="A92" s="40"/>
    </row>
    <row r="93" spans="1:1">
      <c r="A93" s="40"/>
    </row>
    <row r="94" spans="1:1">
      <c r="A94" s="40"/>
    </row>
    <row r="95" spans="1:1">
      <c r="A95" s="40"/>
    </row>
    <row r="96" spans="1:1">
      <c r="A96" s="40"/>
    </row>
    <row r="97" spans="1:1">
      <c r="A97" s="40"/>
    </row>
    <row r="98" spans="1:1">
      <c r="A98" s="40"/>
    </row>
    <row r="99" spans="1:1">
      <c r="A99" s="40"/>
    </row>
    <row r="100" spans="1:1">
      <c r="A100" s="40"/>
    </row>
    <row r="101" spans="1:1">
      <c r="A101" s="40"/>
    </row>
    <row r="102" spans="1:1">
      <c r="A102" s="40"/>
    </row>
    <row r="103" spans="1:1">
      <c r="A103" s="40"/>
    </row>
    <row r="104" spans="1:1">
      <c r="A104" s="40"/>
    </row>
    <row r="105" spans="1:1">
      <c r="A105" s="40"/>
    </row>
    <row r="106" spans="1:1">
      <c r="A106" s="40"/>
    </row>
    <row r="107" spans="1:1">
      <c r="A107" s="40"/>
    </row>
    <row r="108" spans="1:1">
      <c r="A108" s="40"/>
    </row>
    <row r="109" spans="1:1">
      <c r="A109" s="40"/>
    </row>
    <row r="110" spans="1:1">
      <c r="A110" s="40"/>
    </row>
    <row r="111" spans="1:1">
      <c r="A111" s="40"/>
    </row>
    <row r="112" spans="1:1">
      <c r="A112" s="40"/>
    </row>
    <row r="113" spans="1:1">
      <c r="A113" s="40"/>
    </row>
    <row r="114" spans="1:1">
      <c r="A114" s="40"/>
    </row>
    <row r="115" spans="1:1">
      <c r="A115" s="40"/>
    </row>
    <row r="116" spans="1:1">
      <c r="A116" s="40"/>
    </row>
    <row r="117" spans="1:1">
      <c r="A117" s="40"/>
    </row>
    <row r="118" spans="1:1">
      <c r="A118" s="40"/>
    </row>
    <row r="119" spans="1:1">
      <c r="A119" s="40"/>
    </row>
    <row r="120" spans="1:1">
      <c r="A120" s="40"/>
    </row>
    <row r="121" spans="1:1">
      <c r="A121" s="40"/>
    </row>
    <row r="122" spans="1:1">
      <c r="A122" s="40"/>
    </row>
    <row r="123" spans="1:1">
      <c r="A123" s="40"/>
    </row>
    <row r="124" spans="1:1">
      <c r="A124" s="40"/>
    </row>
    <row r="125" spans="1:1">
      <c r="A125" s="40"/>
    </row>
    <row r="126" spans="1:1">
      <c r="A126" s="40"/>
    </row>
    <row r="127" spans="1:1">
      <c r="A127" s="40"/>
    </row>
    <row r="128" spans="1:1">
      <c r="A128" s="40"/>
    </row>
    <row r="129" spans="1:1">
      <c r="A129" s="40"/>
    </row>
    <row r="130" spans="1:1">
      <c r="A130" s="40"/>
    </row>
    <row r="131" spans="1:1">
      <c r="A131" s="40"/>
    </row>
    <row r="132" spans="1:1">
      <c r="A132" s="40"/>
    </row>
    <row r="133" spans="1:1">
      <c r="A133" s="40"/>
    </row>
    <row r="134" spans="1:1">
      <c r="A134" s="40"/>
    </row>
    <row r="135" spans="1:1">
      <c r="A135" s="40"/>
    </row>
    <row r="136" spans="1:1">
      <c r="A136" s="40"/>
    </row>
    <row r="137" spans="1:1">
      <c r="A137" s="40"/>
    </row>
    <row r="138" spans="1:1">
      <c r="A138" s="40"/>
    </row>
    <row r="139" spans="1:1">
      <c r="A139" s="40"/>
    </row>
    <row r="140" spans="1:1">
      <c r="A140" s="40"/>
    </row>
    <row r="141" spans="1:1">
      <c r="A141" s="40"/>
    </row>
    <row r="142" spans="1:1">
      <c r="A142" s="40"/>
    </row>
    <row r="143" spans="1:1">
      <c r="A143" s="40"/>
    </row>
    <row r="144" spans="1:1">
      <c r="A144" s="40"/>
    </row>
    <row r="145" spans="1:1">
      <c r="A145" s="40"/>
    </row>
    <row r="146" spans="1:1">
      <c r="A146" s="40"/>
    </row>
    <row r="147" spans="1:1">
      <c r="A147" s="40"/>
    </row>
    <row r="148" spans="1:1">
      <c r="A148" s="40"/>
    </row>
    <row r="149" spans="1:1">
      <c r="A149" s="40"/>
    </row>
    <row r="150" spans="1:1">
      <c r="A150" s="40"/>
    </row>
    <row r="151" spans="1:1">
      <c r="A151" s="40"/>
    </row>
    <row r="152" spans="1:1">
      <c r="A152" s="40"/>
    </row>
    <row r="153" spans="1:1">
      <c r="A153" s="40"/>
    </row>
    <row r="154" spans="1:1">
      <c r="A154" s="40"/>
    </row>
    <row r="155" spans="1:1">
      <c r="A155" s="40"/>
    </row>
    <row r="156" spans="1:1">
      <c r="A156" s="40"/>
    </row>
    <row r="157" spans="1:1">
      <c r="A157" s="40"/>
    </row>
    <row r="158" spans="1:1">
      <c r="A158" s="40"/>
    </row>
    <row r="159" spans="1:1">
      <c r="A159" s="40"/>
    </row>
    <row r="160" spans="1:1">
      <c r="A160" s="40"/>
    </row>
    <row r="161" spans="1:1">
      <c r="A161" s="40"/>
    </row>
    <row r="162" spans="1:1">
      <c r="A162" s="40"/>
    </row>
    <row r="163" spans="1:1">
      <c r="A163" s="40"/>
    </row>
    <row r="164" spans="1:1">
      <c r="A164" s="40"/>
    </row>
    <row r="165" spans="1:1">
      <c r="A165" s="40"/>
    </row>
    <row r="166" spans="1:1">
      <c r="A166" s="40"/>
    </row>
    <row r="167" spans="1:1">
      <c r="A167" s="40"/>
    </row>
    <row r="168" spans="1:1">
      <c r="A168" s="40"/>
    </row>
    <row r="169" spans="1:1">
      <c r="A169" s="40"/>
    </row>
    <row r="170" spans="1:1">
      <c r="A170" s="40"/>
    </row>
    <row r="171" spans="1:1">
      <c r="A171" s="40"/>
    </row>
    <row r="172" spans="1:1">
      <c r="A172" s="40"/>
    </row>
    <row r="173" spans="1:1">
      <c r="A173" s="40"/>
    </row>
    <row r="174" spans="1:1">
      <c r="A174" s="40"/>
    </row>
    <row r="175" spans="1:1">
      <c r="A175" s="40"/>
    </row>
    <row r="176" spans="1:1">
      <c r="A176" s="40"/>
    </row>
    <row r="177" spans="1:1">
      <c r="A177" s="40"/>
    </row>
    <row r="178" spans="1:1">
      <c r="A178" s="40"/>
    </row>
    <row r="179" spans="1:1">
      <c r="A179" s="40"/>
    </row>
    <row r="180" spans="1:1">
      <c r="A180" s="40"/>
    </row>
    <row r="181" spans="1:1">
      <c r="A181" s="40"/>
    </row>
    <row r="182" spans="1:1">
      <c r="A182" s="40"/>
    </row>
    <row r="183" spans="1:1">
      <c r="A183" s="40"/>
    </row>
    <row r="184" spans="1:1">
      <c r="A184" s="40"/>
    </row>
    <row r="185" spans="1:1">
      <c r="A185" s="40"/>
    </row>
  </sheetData>
  <customSheetViews>
    <customSheetView guid="{C123777D-6C85-4151-A988-2E26C3532367}" scale="77" showPageBreaks="1" fitToPage="1" printArea="1" hiddenRows="1" view="pageBreakPreview" topLeftCell="C1">
      <selection activeCell="R13" sqref="R13"/>
      <pageMargins left="0.27559055118110237" right="0.19685039370078741" top="0.78740157480314965" bottom="0.78740157480314965" header="0.27559055118110237" footer="0.31496062992125984"/>
      <printOptions horizontalCentered="1"/>
      <pageSetup paperSize="9" scale="51" firstPageNumber="9" orientation="landscape" useFirstPageNumber="1" r:id="rId1"/>
      <headerFooter alignWithMargins="0">
        <oddHeader>&amp;C&amp;"Times New Roman,обычный"&amp;14 10&amp;R&amp;"Times New Roman,обычный"&amp;14Продовження додатка 1 Таблиця 4</oddHeader>
      </headerFooter>
    </customSheetView>
  </customSheetViews>
  <mergeCells count="17">
    <mergeCell ref="A1:J1"/>
    <mergeCell ref="A2:J2"/>
    <mergeCell ref="A3:A4"/>
    <mergeCell ref="B3:B4"/>
    <mergeCell ref="C3:C4"/>
    <mergeCell ref="E3:E4"/>
    <mergeCell ref="D3:D4"/>
    <mergeCell ref="F3:F4"/>
    <mergeCell ref="G3:J3"/>
    <mergeCell ref="C17:E17"/>
    <mergeCell ref="G17:I17"/>
    <mergeCell ref="C18:E18"/>
    <mergeCell ref="G18:I18"/>
    <mergeCell ref="C15:F15"/>
    <mergeCell ref="H15:J15"/>
    <mergeCell ref="C16:F16"/>
    <mergeCell ref="H16:J16"/>
  </mergeCells>
  <phoneticPr fontId="0" type="noConversion"/>
  <printOptions horizontalCentered="1"/>
  <pageMargins left="0.23622047244094491" right="0.23622047244094491" top="0.74803149606299213" bottom="0.74803149606299213" header="0.31496062992125984" footer="0.31496062992125984"/>
  <pageSetup paperSize="9" scale="78" firstPageNumber="9" fitToHeight="0" orientation="landscape" useFirstPageNumber="1" r:id="rId2"/>
  <headerFooter alignWithMargins="0">
    <oddHeader>&amp;C&amp;"Times New Roman,обычный"&amp;14 10&amp;R&amp;"Times New Roman,обычный"&amp;14Продовження додатка 1 Таблиця 4</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G128"/>
  <sheetViews>
    <sheetView view="pageBreakPreview" topLeftCell="A64" zoomScale="50" zoomScaleNormal="75" zoomScaleSheetLayoutView="50" workbookViewId="0">
      <selection activeCell="A100" sqref="A100:G100"/>
    </sheetView>
  </sheetViews>
  <sheetFormatPr defaultRowHeight="18.75" outlineLevelRow="1" outlineLevelCol="1"/>
  <cols>
    <col min="1" max="1" width="38.85546875" style="2" customWidth="1"/>
    <col min="2" max="2" width="16.140625" style="18" customWidth="1"/>
    <col min="3" max="3" width="13.7109375" style="18" customWidth="1"/>
    <col min="4" max="4" width="17.85546875" style="18" customWidth="1"/>
    <col min="5" max="5" width="16.42578125" style="2" customWidth="1"/>
    <col min="6" max="6" width="20.5703125" style="2" customWidth="1"/>
    <col min="7" max="7" width="17.28515625" style="2" customWidth="1"/>
    <col min="8" max="8" width="19.42578125" style="2" customWidth="1"/>
    <col min="9" max="9" width="12" style="2" customWidth="1"/>
    <col min="10" max="10" width="19.7109375" style="2" customWidth="1"/>
    <col min="11" max="11" width="13" style="2" customWidth="1"/>
    <col min="12" max="12" width="12.5703125" style="2" customWidth="1"/>
    <col min="13" max="13" width="12.7109375" style="2" customWidth="1"/>
    <col min="14" max="14" width="12.42578125" style="2" customWidth="1"/>
    <col min="15" max="15" width="12.85546875" style="2" customWidth="1"/>
    <col min="16" max="16" width="10.28515625" style="2" customWidth="1"/>
    <col min="17" max="17" width="11" style="2" customWidth="1"/>
    <col min="18" max="18" width="11.140625" style="2" customWidth="1" outlineLevel="1"/>
    <col min="19" max="19" width="10.85546875" style="2" customWidth="1" outlineLevel="1"/>
    <col min="20" max="20" width="10.7109375" style="2" customWidth="1" outlineLevel="1"/>
    <col min="21" max="21" width="10.28515625" style="2" customWidth="1" outlineLevel="1"/>
    <col min="22" max="22" width="10" style="2" customWidth="1"/>
    <col min="23" max="23" width="10.42578125" style="2" customWidth="1"/>
    <col min="24" max="24" width="11" style="2" customWidth="1"/>
    <col min="25" max="25" width="12.7109375" style="2" customWidth="1"/>
    <col min="26" max="26" width="11" style="2" customWidth="1"/>
    <col min="27" max="27" width="11.140625" style="2" customWidth="1"/>
    <col min="28" max="28" width="10.42578125" style="2" customWidth="1"/>
    <col min="29" max="29" width="11.85546875" style="2" customWidth="1"/>
    <col min="30" max="30" width="9.140625" style="2"/>
    <col min="31" max="32" width="19.85546875" style="2" customWidth="1"/>
    <col min="33" max="33" width="17" style="2" customWidth="1"/>
    <col min="34" max="16384" width="9.140625" style="2"/>
  </cols>
  <sheetData>
    <row r="1" spans="1:24" outlineLevel="1"/>
    <row r="2" spans="1:24" outlineLevel="1"/>
    <row r="4" spans="1:24">
      <c r="A4" s="541" t="s">
        <v>127</v>
      </c>
      <c r="B4" s="541"/>
      <c r="C4" s="541"/>
      <c r="D4" s="541"/>
      <c r="E4" s="541"/>
      <c r="F4" s="541"/>
      <c r="G4" s="541"/>
      <c r="H4" s="541"/>
      <c r="I4" s="541"/>
      <c r="J4" s="317"/>
      <c r="K4" s="317"/>
      <c r="L4" s="317"/>
      <c r="M4" s="317"/>
      <c r="N4" s="317"/>
      <c r="O4" s="317"/>
    </row>
    <row r="5" spans="1:24">
      <c r="A5" s="541" t="s">
        <v>446</v>
      </c>
      <c r="B5" s="541"/>
      <c r="C5" s="541"/>
      <c r="D5" s="541"/>
      <c r="E5" s="541"/>
      <c r="F5" s="541"/>
      <c r="G5" s="541"/>
      <c r="H5" s="541"/>
      <c r="I5" s="541"/>
      <c r="J5" s="317"/>
      <c r="K5" s="317"/>
      <c r="L5" s="317"/>
      <c r="M5" s="317"/>
      <c r="N5" s="317"/>
      <c r="O5" s="317"/>
    </row>
    <row r="6" spans="1:24">
      <c r="A6" s="423" t="s">
        <v>13</v>
      </c>
      <c r="B6" s="423"/>
      <c r="C6" s="423"/>
      <c r="D6" s="423"/>
      <c r="E6" s="423"/>
      <c r="F6" s="423"/>
      <c r="G6" s="423"/>
      <c r="H6" s="423"/>
      <c r="I6" s="423"/>
      <c r="J6" s="307"/>
      <c r="K6" s="307"/>
      <c r="L6" s="307"/>
      <c r="M6" s="307"/>
      <c r="N6" s="307"/>
      <c r="O6" s="307"/>
    </row>
    <row r="7" spans="1:24" ht="20.100000000000001" customHeight="1">
      <c r="A7" s="542" t="s">
        <v>132</v>
      </c>
      <c r="B7" s="542"/>
      <c r="C7" s="542"/>
      <c r="D7" s="542"/>
      <c r="E7" s="542"/>
      <c r="F7" s="542"/>
      <c r="G7" s="542"/>
      <c r="H7" s="542"/>
      <c r="I7" s="542"/>
      <c r="J7" s="172"/>
      <c r="K7" s="172"/>
      <c r="L7" s="172"/>
      <c r="M7" s="172"/>
      <c r="N7" s="172"/>
      <c r="O7" s="172"/>
    </row>
    <row r="8" spans="1:24" ht="21.95" customHeight="1">
      <c r="A8" s="308" t="s">
        <v>101</v>
      </c>
      <c r="B8" s="308"/>
      <c r="C8" s="308"/>
      <c r="D8" s="308"/>
      <c r="E8" s="308"/>
      <c r="F8" s="308"/>
      <c r="G8" s="308"/>
      <c r="H8" s="308"/>
      <c r="I8" s="308"/>
      <c r="J8" s="308"/>
      <c r="K8" s="308"/>
      <c r="L8" s="308"/>
      <c r="M8" s="308"/>
      <c r="N8" s="308"/>
      <c r="O8" s="308"/>
    </row>
    <row r="9" spans="1:24" ht="16.5" customHeight="1">
      <c r="A9" s="61"/>
      <c r="B9" s="61"/>
      <c r="C9" s="61"/>
      <c r="D9" s="61"/>
      <c r="E9" s="61"/>
      <c r="F9" s="61"/>
      <c r="G9" s="61"/>
      <c r="H9" s="61"/>
      <c r="I9" s="61"/>
      <c r="J9" s="61"/>
      <c r="K9" s="61"/>
      <c r="L9" s="61"/>
      <c r="M9" s="61"/>
      <c r="N9" s="61"/>
      <c r="O9" s="61"/>
    </row>
    <row r="10" spans="1:24" ht="18.75" customHeight="1">
      <c r="A10" s="2" t="s">
        <v>248</v>
      </c>
      <c r="B10" s="2"/>
      <c r="C10" s="2"/>
      <c r="D10" s="2"/>
      <c r="K10" s="28"/>
    </row>
    <row r="11" spans="1:24" ht="18.75" customHeight="1">
      <c r="A11" s="62"/>
      <c r="B11" s="62"/>
      <c r="C11" s="62"/>
      <c r="D11" s="62"/>
      <c r="E11" s="62"/>
      <c r="F11" s="62"/>
      <c r="G11" s="62"/>
      <c r="H11" s="62"/>
      <c r="I11" s="62"/>
      <c r="J11" s="62"/>
      <c r="K11" s="62"/>
      <c r="L11" s="62"/>
      <c r="M11" s="62"/>
      <c r="N11" s="62"/>
      <c r="O11" s="62"/>
    </row>
    <row r="12" spans="1:24" s="309" customFormat="1" ht="96" customHeight="1">
      <c r="A12" s="300" t="s">
        <v>212</v>
      </c>
      <c r="B12" s="301" t="s">
        <v>425</v>
      </c>
      <c r="C12" s="301" t="s">
        <v>430</v>
      </c>
      <c r="D12" s="301" t="s">
        <v>429</v>
      </c>
      <c r="E12" s="301" t="s">
        <v>431</v>
      </c>
      <c r="F12" s="429" t="s">
        <v>392</v>
      </c>
      <c r="G12" s="429"/>
      <c r="H12" s="429" t="s">
        <v>432</v>
      </c>
      <c r="I12" s="586"/>
      <c r="J12" s="418"/>
      <c r="K12" s="590"/>
      <c r="L12" s="419"/>
      <c r="M12" s="419"/>
      <c r="N12" s="419"/>
      <c r="O12" s="417"/>
      <c r="P12" s="418"/>
      <c r="Q12" s="418"/>
      <c r="R12" s="418"/>
      <c r="S12" s="418"/>
      <c r="T12" s="418"/>
      <c r="U12" s="418"/>
      <c r="V12" s="418"/>
      <c r="W12" s="418"/>
      <c r="X12" s="418"/>
    </row>
    <row r="13" spans="1:24" s="309" customFormat="1" ht="18" customHeight="1">
      <c r="A13" s="300">
        <v>1</v>
      </c>
      <c r="B13" s="302">
        <v>2</v>
      </c>
      <c r="C13" s="197">
        <v>3</v>
      </c>
      <c r="D13" s="302">
        <v>4</v>
      </c>
      <c r="E13" s="300">
        <v>5</v>
      </c>
      <c r="F13" s="431">
        <v>6</v>
      </c>
      <c r="G13" s="431"/>
      <c r="H13" s="470">
        <v>7</v>
      </c>
      <c r="I13" s="587"/>
      <c r="J13" s="419"/>
      <c r="K13" s="419"/>
      <c r="L13" s="419"/>
      <c r="M13" s="419"/>
      <c r="N13" s="419"/>
      <c r="O13" s="417"/>
      <c r="P13" s="418"/>
      <c r="Q13" s="418"/>
      <c r="R13" s="418"/>
      <c r="S13" s="418"/>
      <c r="T13" s="418"/>
      <c r="U13" s="418"/>
      <c r="V13" s="418"/>
      <c r="W13" s="418"/>
      <c r="X13" s="418"/>
    </row>
    <row r="14" spans="1:24" s="309" customFormat="1" ht="36" customHeight="1">
      <c r="A14" s="305" t="s">
        <v>326</v>
      </c>
      <c r="B14" s="652">
        <v>640</v>
      </c>
      <c r="C14" s="653">
        <v>643</v>
      </c>
      <c r="D14" s="654">
        <v>689</v>
      </c>
      <c r="E14" s="655">
        <v>681</v>
      </c>
      <c r="F14" s="535">
        <f>E14/D14</f>
        <v>0.98799999999999999</v>
      </c>
      <c r="G14" s="535"/>
      <c r="H14" s="543">
        <f>E14/B14</f>
        <v>1.0640000000000001</v>
      </c>
      <c r="I14" s="588"/>
      <c r="J14" s="416"/>
      <c r="K14" s="416"/>
      <c r="L14" s="280"/>
      <c r="M14" s="591"/>
      <c r="N14" s="414"/>
      <c r="O14" s="96"/>
      <c r="P14" s="418"/>
      <c r="Q14" s="418"/>
      <c r="R14" s="418"/>
      <c r="S14" s="418"/>
      <c r="T14" s="418"/>
      <c r="U14" s="418"/>
      <c r="V14" s="418"/>
      <c r="W14" s="418"/>
      <c r="X14" s="418"/>
    </row>
    <row r="15" spans="1:24" s="309" customFormat="1" ht="20.100000000000001" customHeight="1">
      <c r="A15" s="6" t="s">
        <v>230</v>
      </c>
      <c r="B15" s="415">
        <v>40</v>
      </c>
      <c r="C15" s="656">
        <v>40</v>
      </c>
      <c r="D15" s="415">
        <v>40</v>
      </c>
      <c r="E15" s="657">
        <v>38</v>
      </c>
      <c r="F15" s="503"/>
      <c r="G15" s="503"/>
      <c r="H15" s="473"/>
      <c r="I15" s="587"/>
      <c r="J15" s="419"/>
      <c r="K15" s="419"/>
      <c r="L15" s="414"/>
      <c r="M15" s="414"/>
      <c r="N15" s="414"/>
      <c r="O15" s="96"/>
      <c r="P15" s="418"/>
      <c r="Q15" s="418"/>
      <c r="R15" s="418"/>
      <c r="S15" s="418"/>
      <c r="T15" s="418"/>
      <c r="U15" s="418"/>
      <c r="V15" s="418"/>
      <c r="W15" s="418"/>
      <c r="X15" s="418"/>
    </row>
    <row r="16" spans="1:24" s="309" customFormat="1" ht="32.25" hidden="1" customHeight="1" outlineLevel="1">
      <c r="A16" s="6" t="s">
        <v>438</v>
      </c>
      <c r="B16" s="658">
        <v>42</v>
      </c>
      <c r="C16" s="659">
        <v>43</v>
      </c>
      <c r="D16" s="413">
        <f>43-1</f>
        <v>42</v>
      </c>
      <c r="E16" s="158">
        <f>43-1</f>
        <v>42</v>
      </c>
      <c r="F16" s="226"/>
      <c r="G16" s="227"/>
      <c r="H16" s="226"/>
      <c r="I16" s="589"/>
      <c r="J16" s="592"/>
      <c r="K16" s="374"/>
      <c r="L16" s="414"/>
      <c r="M16" s="414"/>
      <c r="N16" s="414"/>
      <c r="O16" s="96"/>
      <c r="P16" s="418"/>
      <c r="Q16" s="418"/>
      <c r="R16" s="418"/>
      <c r="S16" s="418"/>
      <c r="T16" s="418"/>
      <c r="U16" s="418"/>
      <c r="V16" s="418"/>
      <c r="W16" s="418"/>
      <c r="X16" s="418"/>
    </row>
    <row r="17" spans="1:24" s="309" customFormat="1" ht="20.100000000000001" customHeight="1" collapsed="1">
      <c r="A17" s="6" t="s">
        <v>231</v>
      </c>
      <c r="B17" s="415">
        <v>38</v>
      </c>
      <c r="C17" s="656">
        <v>38</v>
      </c>
      <c r="D17" s="657">
        <v>38</v>
      </c>
      <c r="E17" s="657">
        <v>38</v>
      </c>
      <c r="F17" s="503"/>
      <c r="G17" s="503"/>
      <c r="H17" s="473"/>
      <c r="I17" s="587"/>
      <c r="J17" s="419"/>
      <c r="K17" s="419"/>
      <c r="L17" s="414"/>
      <c r="M17" s="414"/>
      <c r="N17" s="414"/>
      <c r="O17" s="96"/>
      <c r="P17" s="418"/>
      <c r="Q17" s="418"/>
      <c r="R17" s="418"/>
      <c r="S17" s="418"/>
      <c r="T17" s="418"/>
      <c r="U17" s="418"/>
      <c r="V17" s="418"/>
      <c r="W17" s="418"/>
      <c r="X17" s="418"/>
    </row>
    <row r="18" spans="1:24" s="309" customFormat="1" ht="20.100000000000001" customHeight="1">
      <c r="A18" s="6" t="s">
        <v>232</v>
      </c>
      <c r="B18" s="415">
        <v>34</v>
      </c>
      <c r="C18" s="658">
        <v>33</v>
      </c>
      <c r="D18" s="660">
        <v>34</v>
      </c>
      <c r="E18" s="660">
        <v>29</v>
      </c>
      <c r="F18" s="503"/>
      <c r="G18" s="503"/>
      <c r="H18" s="473"/>
      <c r="I18" s="587"/>
      <c r="J18" s="419"/>
      <c r="K18" s="419"/>
      <c r="L18" s="414"/>
      <c r="M18" s="414"/>
      <c r="N18" s="414"/>
      <c r="O18" s="96"/>
      <c r="P18" s="418"/>
      <c r="Q18" s="418"/>
      <c r="R18" s="418"/>
      <c r="S18" s="418"/>
      <c r="T18" s="418"/>
      <c r="U18" s="418"/>
      <c r="V18" s="418"/>
      <c r="W18" s="418"/>
      <c r="X18" s="418"/>
    </row>
    <row r="19" spans="1:24" s="309" customFormat="1" ht="20.100000000000001" customHeight="1">
      <c r="A19" s="6" t="s">
        <v>233</v>
      </c>
      <c r="B19" s="415">
        <v>4</v>
      </c>
      <c r="C19" s="658">
        <v>4</v>
      </c>
      <c r="D19" s="353">
        <v>5</v>
      </c>
      <c r="E19" s="661">
        <v>5</v>
      </c>
      <c r="F19" s="503"/>
      <c r="G19" s="503"/>
      <c r="H19" s="473"/>
      <c r="I19" s="587"/>
      <c r="J19" s="419"/>
      <c r="K19" s="419"/>
      <c r="L19" s="414"/>
      <c r="M19" s="414"/>
      <c r="N19" s="414"/>
      <c r="O19" s="96"/>
      <c r="P19" s="418"/>
      <c r="Q19" s="418"/>
      <c r="R19" s="418"/>
      <c r="S19" s="418"/>
      <c r="T19" s="418"/>
      <c r="U19" s="418"/>
      <c r="V19" s="418"/>
      <c r="W19" s="418"/>
      <c r="X19" s="418"/>
    </row>
    <row r="20" spans="1:24" s="309" customFormat="1" ht="20.100000000000001" customHeight="1">
      <c r="A20" s="6" t="s">
        <v>234</v>
      </c>
      <c r="B20" s="415">
        <v>524</v>
      </c>
      <c r="C20" s="658">
        <v>527</v>
      </c>
      <c r="D20" s="353">
        <v>571</v>
      </c>
      <c r="E20" s="353">
        <v>570</v>
      </c>
      <c r="F20" s="503"/>
      <c r="G20" s="503"/>
      <c r="H20" s="473"/>
      <c r="I20" s="587"/>
      <c r="J20" s="419"/>
      <c r="K20" s="593"/>
      <c r="L20" s="417"/>
      <c r="M20" s="414"/>
      <c r="N20" s="414"/>
      <c r="O20" s="96"/>
      <c r="P20" s="418"/>
      <c r="Q20" s="418"/>
      <c r="R20" s="418"/>
      <c r="S20" s="418"/>
      <c r="T20" s="418"/>
      <c r="U20" s="418"/>
      <c r="V20" s="418"/>
      <c r="W20" s="418"/>
      <c r="X20" s="418"/>
    </row>
    <row r="21" spans="1:24" s="309" customFormat="1" ht="20.100000000000001" customHeight="1">
      <c r="A21" s="6" t="s">
        <v>235</v>
      </c>
      <c r="B21" s="6"/>
      <c r="C21" s="6"/>
      <c r="D21" s="6"/>
      <c r="E21" s="6"/>
      <c r="F21" s="503"/>
      <c r="G21" s="503"/>
      <c r="H21" s="473"/>
      <c r="I21" s="587"/>
      <c r="J21" s="72"/>
      <c r="K21" s="72"/>
      <c r="L21" s="414"/>
      <c r="M21" s="414"/>
      <c r="N21" s="414"/>
      <c r="O21" s="96"/>
      <c r="P21" s="418"/>
      <c r="Q21" s="418"/>
      <c r="R21" s="418"/>
      <c r="S21" s="418"/>
      <c r="T21" s="418"/>
      <c r="U21" s="418"/>
      <c r="V21" s="418"/>
      <c r="W21" s="418"/>
      <c r="X21" s="418"/>
    </row>
    <row r="22" spans="1:24" s="309" customFormat="1" ht="40.5" customHeight="1">
      <c r="A22" s="305" t="s">
        <v>327</v>
      </c>
      <c r="B22" s="354">
        <v>47752.800000000003</v>
      </c>
      <c r="C22" s="354">
        <v>57382.7</v>
      </c>
      <c r="D22" s="354">
        <v>64346</v>
      </c>
      <c r="E22" s="354">
        <v>74830.899999999994</v>
      </c>
      <c r="F22" s="535">
        <f>E22/D22</f>
        <v>1.163</v>
      </c>
      <c r="G22" s="535"/>
      <c r="H22" s="543">
        <f>E22/B22</f>
        <v>1.5669999999999999</v>
      </c>
      <c r="I22" s="588"/>
      <c r="J22" s="72"/>
      <c r="K22" s="414"/>
      <c r="L22" s="418"/>
      <c r="M22" s="418"/>
      <c r="N22" s="414"/>
      <c r="O22" s="96"/>
      <c r="P22" s="418"/>
      <c r="Q22" s="418"/>
      <c r="R22" s="418"/>
      <c r="S22" s="418"/>
      <c r="T22" s="418"/>
      <c r="U22" s="418"/>
      <c r="V22" s="418"/>
      <c r="W22" s="418"/>
      <c r="X22" s="418"/>
    </row>
    <row r="23" spans="1:24" s="309" customFormat="1" ht="20.100000000000001" customHeight="1">
      <c r="A23" s="6" t="s">
        <v>210</v>
      </c>
      <c r="B23" s="208">
        <v>494.9</v>
      </c>
      <c r="C23" s="355">
        <v>267.60000000000002</v>
      </c>
      <c r="D23" s="355">
        <v>361.2</v>
      </c>
      <c r="E23" s="355">
        <v>361.2</v>
      </c>
      <c r="F23" s="535"/>
      <c r="G23" s="535"/>
      <c r="H23" s="473"/>
      <c r="I23" s="587"/>
      <c r="J23" s="72"/>
      <c r="K23" s="414"/>
      <c r="L23" s="418"/>
      <c r="M23" s="418"/>
      <c r="N23" s="414"/>
      <c r="O23" s="96"/>
      <c r="P23" s="418"/>
      <c r="Q23" s="418"/>
      <c r="R23" s="418"/>
      <c r="S23" s="418"/>
      <c r="T23" s="418"/>
      <c r="U23" s="418"/>
      <c r="V23" s="418"/>
      <c r="W23" s="418"/>
      <c r="X23" s="418"/>
    </row>
    <row r="24" spans="1:24" s="309" customFormat="1" ht="37.5" customHeight="1">
      <c r="A24" s="6" t="s">
        <v>219</v>
      </c>
      <c r="B24" s="208">
        <v>4577.6000000000004</v>
      </c>
      <c r="C24" s="355">
        <v>5791.9</v>
      </c>
      <c r="D24" s="355">
        <v>6315</v>
      </c>
      <c r="E24" s="355">
        <v>8269.2999999999993</v>
      </c>
      <c r="F24" s="535"/>
      <c r="G24" s="535"/>
      <c r="H24" s="473"/>
      <c r="I24" s="505"/>
      <c r="J24" s="71"/>
      <c r="K24" s="298"/>
      <c r="L24" s="298"/>
      <c r="M24" s="298"/>
      <c r="N24" s="298"/>
      <c r="O24" s="96"/>
    </row>
    <row r="25" spans="1:24" s="309" customFormat="1" ht="20.100000000000001" customHeight="1">
      <c r="A25" s="6" t="s">
        <v>211</v>
      </c>
      <c r="B25" s="9">
        <v>42680.3</v>
      </c>
      <c r="C25" s="355">
        <v>51323.199999999997</v>
      </c>
      <c r="D25" s="355">
        <v>57669.8</v>
      </c>
      <c r="E25" s="355">
        <v>66200.399999999994</v>
      </c>
      <c r="F25" s="535"/>
      <c r="G25" s="535"/>
      <c r="H25" s="473"/>
      <c r="I25" s="505"/>
      <c r="J25" s="71"/>
      <c r="K25" s="72"/>
      <c r="L25" s="298"/>
      <c r="M25" s="298"/>
      <c r="N25" s="298"/>
      <c r="O25" s="96"/>
    </row>
    <row r="26" spans="1:24" s="309" customFormat="1" ht="35.25" customHeight="1">
      <c r="A26" s="305" t="s">
        <v>328</v>
      </c>
      <c r="B26" s="356">
        <v>47752.800000000003</v>
      </c>
      <c r="C26" s="354">
        <v>57382.7</v>
      </c>
      <c r="D26" s="354">
        <v>64346</v>
      </c>
      <c r="E26" s="354">
        <v>74830.899999999994</v>
      </c>
      <c r="F26" s="535">
        <f>E26/D26</f>
        <v>1.163</v>
      </c>
      <c r="G26" s="535"/>
      <c r="H26" s="543">
        <f>E26/B26</f>
        <v>1.5669999999999999</v>
      </c>
      <c r="I26" s="544"/>
      <c r="J26" s="71"/>
      <c r="K26" s="72"/>
      <c r="L26" s="298"/>
      <c r="M26" s="298"/>
      <c r="N26" s="298"/>
      <c r="O26" s="96"/>
    </row>
    <row r="27" spans="1:24" s="309" customFormat="1" ht="20.100000000000001" customHeight="1">
      <c r="A27" s="6" t="s">
        <v>210</v>
      </c>
      <c r="B27" s="208">
        <v>494.9</v>
      </c>
      <c r="C27" s="355">
        <v>267.60000000000002</v>
      </c>
      <c r="D27" s="355">
        <v>361.2</v>
      </c>
      <c r="E27" s="355">
        <v>361.2</v>
      </c>
      <c r="F27" s="503"/>
      <c r="G27" s="503"/>
      <c r="H27" s="473"/>
      <c r="I27" s="505"/>
      <c r="J27" s="71"/>
      <c r="K27" s="72"/>
      <c r="L27" s="298"/>
      <c r="M27" s="298"/>
      <c r="N27" s="298"/>
      <c r="O27" s="96"/>
    </row>
    <row r="28" spans="1:24" s="309" customFormat="1" ht="37.5" customHeight="1">
      <c r="A28" s="6" t="s">
        <v>219</v>
      </c>
      <c r="B28" s="9">
        <v>4577.6000000000004</v>
      </c>
      <c r="C28" s="355">
        <v>5791.9</v>
      </c>
      <c r="D28" s="355">
        <v>6315</v>
      </c>
      <c r="E28" s="355">
        <v>8269.2999999999993</v>
      </c>
      <c r="F28" s="503"/>
      <c r="G28" s="503"/>
      <c r="H28" s="473"/>
      <c r="I28" s="505"/>
      <c r="J28" s="71"/>
      <c r="K28" s="72"/>
      <c r="L28" s="298"/>
      <c r="M28" s="298"/>
      <c r="N28" s="298"/>
      <c r="O28" s="96"/>
    </row>
    <row r="29" spans="1:24" s="309" customFormat="1" ht="20.100000000000001" customHeight="1">
      <c r="A29" s="6" t="s">
        <v>211</v>
      </c>
      <c r="B29" s="9">
        <v>42680.3</v>
      </c>
      <c r="C29" s="355">
        <v>51323.199999999997</v>
      </c>
      <c r="D29" s="355">
        <v>57669.8</v>
      </c>
      <c r="E29" s="355">
        <v>66200.399999999994</v>
      </c>
      <c r="F29" s="503"/>
      <c r="G29" s="503"/>
      <c r="H29" s="473"/>
      <c r="I29" s="505"/>
      <c r="J29" s="71"/>
      <c r="K29" s="72"/>
      <c r="L29" s="298"/>
      <c r="M29" s="298"/>
      <c r="N29" s="298"/>
      <c r="O29" s="96"/>
    </row>
    <row r="30" spans="1:24" s="309" customFormat="1" ht="54.75" customHeight="1">
      <c r="A30" s="305" t="s">
        <v>236</v>
      </c>
      <c r="B30" s="86">
        <v>6217.8</v>
      </c>
      <c r="C30" s="354">
        <v>7436.8</v>
      </c>
      <c r="D30" s="354">
        <v>7782.5</v>
      </c>
      <c r="E30" s="354">
        <v>9157</v>
      </c>
      <c r="F30" s="535">
        <f>E30/D30</f>
        <v>1.177</v>
      </c>
      <c r="G30" s="535"/>
      <c r="H30" s="543">
        <f>E30/B30</f>
        <v>1.4730000000000001</v>
      </c>
      <c r="I30" s="544"/>
      <c r="J30" s="71"/>
      <c r="K30" s="72"/>
      <c r="L30" s="298"/>
      <c r="M30" s="298"/>
      <c r="N30" s="298"/>
      <c r="O30" s="96"/>
    </row>
    <row r="31" spans="1:24" s="309" customFormat="1" ht="20.100000000000001" customHeight="1">
      <c r="A31" s="6" t="s">
        <v>210</v>
      </c>
      <c r="B31" s="9">
        <v>41241.699999999997</v>
      </c>
      <c r="C31" s="355">
        <v>22300</v>
      </c>
      <c r="D31" s="355">
        <v>30100</v>
      </c>
      <c r="E31" s="355">
        <v>30100</v>
      </c>
      <c r="F31" s="503"/>
      <c r="G31" s="503"/>
      <c r="H31" s="473"/>
      <c r="I31" s="505"/>
      <c r="J31" s="71"/>
      <c r="K31" s="72"/>
      <c r="L31" s="298"/>
      <c r="M31" s="298"/>
      <c r="N31" s="298"/>
      <c r="O31" s="96"/>
    </row>
    <row r="32" spans="1:24" s="309" customFormat="1" ht="41.25" customHeight="1">
      <c r="A32" s="6" t="s">
        <v>219</v>
      </c>
      <c r="B32" s="9">
        <v>9781.2000000000007</v>
      </c>
      <c r="C32" s="357">
        <v>11224.6</v>
      </c>
      <c r="D32" s="357">
        <v>12529.8</v>
      </c>
      <c r="E32" s="357">
        <v>16407.3</v>
      </c>
      <c r="F32" s="535"/>
      <c r="G32" s="535"/>
      <c r="H32" s="535"/>
      <c r="I32" s="535"/>
      <c r="K32" s="72"/>
      <c r="L32" s="298"/>
      <c r="M32" s="298"/>
      <c r="N32" s="298"/>
      <c r="O32" s="96"/>
    </row>
    <row r="33" spans="1:15" s="309" customFormat="1" ht="26.25" customHeight="1">
      <c r="A33" s="6" t="s">
        <v>211</v>
      </c>
      <c r="B33" s="9">
        <v>5957.6</v>
      </c>
      <c r="C33" s="355">
        <v>7637.4</v>
      </c>
      <c r="D33" s="357">
        <v>7427.8</v>
      </c>
      <c r="E33" s="357">
        <v>8633.2999999999993</v>
      </c>
      <c r="F33" s="535"/>
      <c r="G33" s="535"/>
      <c r="H33" s="535"/>
      <c r="I33" s="535"/>
      <c r="J33" s="71"/>
      <c r="K33" s="72"/>
      <c r="L33" s="298"/>
      <c r="M33" s="298"/>
      <c r="N33" s="298"/>
      <c r="O33" s="96"/>
    </row>
    <row r="34" spans="1:15" s="309" customFormat="1" ht="37.5" customHeight="1">
      <c r="A34" s="305" t="s">
        <v>237</v>
      </c>
      <c r="B34" s="86">
        <v>6217.8</v>
      </c>
      <c r="C34" s="358">
        <v>7436.8</v>
      </c>
      <c r="D34" s="354">
        <v>7782.5</v>
      </c>
      <c r="E34" s="354">
        <v>9157</v>
      </c>
      <c r="F34" s="535">
        <f>E34/D34</f>
        <v>1.177</v>
      </c>
      <c r="G34" s="535"/>
      <c r="H34" s="543">
        <f>E34/B34</f>
        <v>1.4730000000000001</v>
      </c>
      <c r="I34" s="544"/>
      <c r="J34" s="71"/>
      <c r="K34" s="72"/>
      <c r="L34" s="298"/>
      <c r="M34" s="298"/>
      <c r="N34" s="298"/>
      <c r="O34" s="96"/>
    </row>
    <row r="35" spans="1:15" s="309" customFormat="1" ht="20.100000000000001" customHeight="1">
      <c r="A35" s="6" t="s">
        <v>210</v>
      </c>
      <c r="B35" s="9">
        <v>41241.699999999997</v>
      </c>
      <c r="C35" s="355">
        <v>22300</v>
      </c>
      <c r="D35" s="355">
        <v>30100</v>
      </c>
      <c r="E35" s="355">
        <v>30100</v>
      </c>
      <c r="F35" s="503"/>
      <c r="G35" s="503"/>
      <c r="H35" s="473"/>
      <c r="I35" s="505"/>
      <c r="J35" s="71"/>
      <c r="K35" s="72"/>
      <c r="L35" s="298"/>
      <c r="M35" s="298"/>
      <c r="N35" s="298"/>
      <c r="O35" s="96"/>
    </row>
    <row r="36" spans="1:15" s="309" customFormat="1" ht="36.75" customHeight="1">
      <c r="A36" s="6" t="s">
        <v>219</v>
      </c>
      <c r="B36" s="9">
        <v>9781.2000000000007</v>
      </c>
      <c r="C36" s="357">
        <v>11491.9</v>
      </c>
      <c r="D36" s="357">
        <v>12529.8</v>
      </c>
      <c r="E36" s="357">
        <v>16407.3</v>
      </c>
      <c r="F36" s="503"/>
      <c r="G36" s="503"/>
      <c r="H36" s="473"/>
      <c r="I36" s="505"/>
      <c r="J36" s="71"/>
      <c r="K36" s="72"/>
      <c r="L36" s="298"/>
      <c r="M36" s="298"/>
      <c r="N36" s="298"/>
      <c r="O36" s="96"/>
    </row>
    <row r="37" spans="1:15" s="309" customFormat="1" ht="20.100000000000001" customHeight="1">
      <c r="A37" s="6" t="s">
        <v>211</v>
      </c>
      <c r="B37" s="9">
        <v>5927.8</v>
      </c>
      <c r="C37" s="355">
        <v>7140.1</v>
      </c>
      <c r="D37" s="355">
        <v>7427.8</v>
      </c>
      <c r="E37" s="355">
        <v>8633.2999999999993</v>
      </c>
      <c r="F37" s="503"/>
      <c r="G37" s="503"/>
      <c r="H37" s="473"/>
      <c r="I37" s="505"/>
      <c r="J37" s="71"/>
      <c r="K37" s="72"/>
      <c r="L37" s="298"/>
      <c r="M37" s="298"/>
      <c r="N37" s="298"/>
      <c r="O37" s="96"/>
    </row>
    <row r="38" spans="1:15" ht="16.5" customHeight="1">
      <c r="A38" s="21"/>
      <c r="B38" s="21"/>
      <c r="C38" s="21"/>
      <c r="D38" s="21"/>
      <c r="E38" s="21"/>
      <c r="F38" s="22"/>
      <c r="G38" s="22"/>
      <c r="H38" s="22"/>
      <c r="I38" s="22"/>
      <c r="J38" s="22"/>
      <c r="K38" s="22"/>
      <c r="L38" s="22"/>
      <c r="M38" s="22"/>
      <c r="N38" s="22"/>
      <c r="O38" s="22"/>
    </row>
    <row r="39" spans="1:15" ht="15" customHeight="1">
      <c r="A39" s="22"/>
      <c r="B39" s="22"/>
      <c r="C39" s="22"/>
      <c r="D39" s="22"/>
      <c r="E39" s="22"/>
      <c r="F39" s="22"/>
      <c r="G39" s="22"/>
      <c r="H39" s="22"/>
      <c r="I39" s="22"/>
    </row>
    <row r="40" spans="1:15" ht="20.100000000000001" customHeight="1">
      <c r="A40" s="172"/>
      <c r="B40" s="307"/>
      <c r="C40" s="307"/>
      <c r="D40" s="307"/>
      <c r="E40" s="307"/>
      <c r="F40" s="307"/>
      <c r="G40" s="307"/>
      <c r="H40" s="307"/>
      <c r="I40" s="307"/>
      <c r="J40" s="307"/>
      <c r="K40" s="307"/>
      <c r="L40" s="307"/>
      <c r="M40" s="307"/>
      <c r="N40" s="307"/>
      <c r="O40" s="307"/>
    </row>
    <row r="41" spans="1:15" ht="21.95" customHeight="1">
      <c r="A41" s="315" t="s">
        <v>344</v>
      </c>
      <c r="B41" s="315"/>
      <c r="C41" s="315"/>
      <c r="D41" s="315"/>
      <c r="E41" s="315"/>
      <c r="F41" s="315"/>
      <c r="G41" s="315"/>
      <c r="H41" s="315"/>
      <c r="I41" s="315"/>
      <c r="J41" s="315"/>
    </row>
    <row r="42" spans="1:15" ht="20.100000000000001" customHeight="1">
      <c r="A42" s="17"/>
    </row>
    <row r="43" spans="1:15" ht="54.75" customHeight="1">
      <c r="A43" s="431" t="s">
        <v>212</v>
      </c>
      <c r="B43" s="506" t="s">
        <v>238</v>
      </c>
      <c r="C43" s="524"/>
      <c r="D43" s="506" t="s">
        <v>433</v>
      </c>
      <c r="E43" s="524"/>
      <c r="F43" s="525" t="s">
        <v>434</v>
      </c>
      <c r="G43" s="524"/>
      <c r="H43" s="525" t="s">
        <v>457</v>
      </c>
      <c r="I43" s="524"/>
      <c r="J43" s="525" t="s">
        <v>435</v>
      </c>
      <c r="K43" s="524"/>
      <c r="O43" s="320"/>
    </row>
    <row r="44" spans="1:15" ht="134.25" customHeight="1">
      <c r="A44" s="431"/>
      <c r="B44" s="301" t="s">
        <v>87</v>
      </c>
      <c r="C44" s="301" t="s">
        <v>88</v>
      </c>
      <c r="D44" s="301" t="s">
        <v>239</v>
      </c>
      <c r="E44" s="301" t="s">
        <v>240</v>
      </c>
      <c r="F44" s="301" t="s">
        <v>239</v>
      </c>
      <c r="G44" s="299" t="s">
        <v>240</v>
      </c>
      <c r="H44" s="301" t="s">
        <v>239</v>
      </c>
      <c r="I44" s="299" t="s">
        <v>240</v>
      </c>
      <c r="J44" s="301" t="s">
        <v>239</v>
      </c>
      <c r="K44" s="299" t="s">
        <v>240</v>
      </c>
      <c r="O44" s="320"/>
    </row>
    <row r="45" spans="1:15" ht="18" customHeight="1">
      <c r="A45" s="302">
        <v>1</v>
      </c>
      <c r="B45" s="302">
        <v>2</v>
      </c>
      <c r="C45" s="302">
        <v>3</v>
      </c>
      <c r="D45" s="302">
        <v>4</v>
      </c>
      <c r="E45" s="302">
        <v>5</v>
      </c>
      <c r="F45" s="302">
        <v>6</v>
      </c>
      <c r="G45" s="302">
        <v>7</v>
      </c>
      <c r="H45" s="302">
        <v>8</v>
      </c>
      <c r="I45" s="302">
        <v>9</v>
      </c>
      <c r="J45" s="302">
        <v>10</v>
      </c>
      <c r="K45" s="302">
        <v>11</v>
      </c>
      <c r="O45" s="307"/>
    </row>
    <row r="46" spans="1:15" ht="20.100000000000001" customHeight="1">
      <c r="A46" s="6" t="s">
        <v>317</v>
      </c>
      <c r="B46" s="311">
        <v>55</v>
      </c>
      <c r="C46" s="311">
        <v>54</v>
      </c>
      <c r="D46" s="9">
        <v>100180.2</v>
      </c>
      <c r="E46" s="9">
        <v>18004.400000000001</v>
      </c>
      <c r="F46" s="9">
        <v>110288.7</v>
      </c>
      <c r="G46" s="9">
        <v>18318.3</v>
      </c>
      <c r="H46" s="9">
        <v>55183</v>
      </c>
      <c r="I46" s="9">
        <v>8944.1</v>
      </c>
      <c r="J46" s="9">
        <v>125517.8</v>
      </c>
      <c r="K46" s="9">
        <v>17606.8</v>
      </c>
      <c r="O46" s="72"/>
    </row>
    <row r="47" spans="1:15" ht="27.75" customHeight="1">
      <c r="A47" s="6" t="s">
        <v>343</v>
      </c>
      <c r="B47" s="311">
        <v>42</v>
      </c>
      <c r="C47" s="311">
        <v>43</v>
      </c>
      <c r="D47" s="9">
        <v>73499.100000000006</v>
      </c>
      <c r="E47" s="9">
        <v>16457.7</v>
      </c>
      <c r="F47" s="9">
        <v>83816.3</v>
      </c>
      <c r="G47" s="9">
        <v>16800.400000000001</v>
      </c>
      <c r="H47" s="9">
        <v>42609.9</v>
      </c>
      <c r="I47" s="9">
        <v>8147.8</v>
      </c>
      <c r="J47" s="9">
        <v>98813.7</v>
      </c>
      <c r="K47" s="9">
        <v>16329.6</v>
      </c>
      <c r="O47" s="72"/>
    </row>
    <row r="48" spans="1:15" ht="73.5" customHeight="1">
      <c r="A48" s="6" t="s">
        <v>368</v>
      </c>
      <c r="B48" s="311">
        <v>1</v>
      </c>
      <c r="C48" s="311">
        <v>2</v>
      </c>
      <c r="D48" s="9">
        <v>3511.7</v>
      </c>
      <c r="E48" s="9">
        <v>7601.8</v>
      </c>
      <c r="F48" s="9">
        <v>3801.8</v>
      </c>
      <c r="G48" s="9">
        <v>7920.4</v>
      </c>
      <c r="H48" s="9">
        <v>1514.3</v>
      </c>
      <c r="I48" s="9">
        <v>3772.9</v>
      </c>
      <c r="J48" s="9">
        <v>3668</v>
      </c>
      <c r="K48" s="9">
        <v>7491.3</v>
      </c>
      <c r="O48" s="72"/>
    </row>
    <row r="49" spans="1:33" ht="55.5" customHeight="1">
      <c r="A49" s="6" t="s">
        <v>0</v>
      </c>
      <c r="B49" s="311">
        <v>2</v>
      </c>
      <c r="C49" s="311">
        <v>2</v>
      </c>
      <c r="D49" s="9">
        <v>3784.5</v>
      </c>
      <c r="E49" s="9">
        <v>10837.4</v>
      </c>
      <c r="F49" s="9">
        <v>4021.6</v>
      </c>
      <c r="G49" s="9">
        <v>11171.1</v>
      </c>
      <c r="H49" s="9">
        <v>1669.1</v>
      </c>
      <c r="I49" s="9">
        <v>5463.7</v>
      </c>
      <c r="J49" s="9">
        <v>4321.1000000000004</v>
      </c>
      <c r="K49" s="9">
        <v>10645.4</v>
      </c>
      <c r="O49" s="72"/>
    </row>
    <row r="50" spans="1:33" ht="20.100000000000001" customHeight="1">
      <c r="A50" s="6" t="s">
        <v>70</v>
      </c>
      <c r="B50" s="9">
        <v>100</v>
      </c>
      <c r="C50" s="9">
        <v>101</v>
      </c>
      <c r="D50" s="9">
        <v>180975.5</v>
      </c>
      <c r="E50" s="9"/>
      <c r="F50" s="9">
        <v>201928.4</v>
      </c>
      <c r="G50" s="127"/>
      <c r="H50" s="9">
        <v>100976.3</v>
      </c>
      <c r="I50" s="127"/>
      <c r="J50" s="9">
        <v>232320.6</v>
      </c>
      <c r="K50" s="127"/>
      <c r="O50" s="73"/>
    </row>
    <row r="51" spans="1:33" ht="20.100000000000001" customHeight="1">
      <c r="A51" s="19"/>
      <c r="B51" s="20"/>
      <c r="C51" s="20"/>
      <c r="D51" s="20"/>
      <c r="E51" s="20"/>
      <c r="F51" s="20"/>
      <c r="G51" s="20"/>
      <c r="H51" s="303"/>
      <c r="I51" s="303"/>
      <c r="J51" s="308"/>
      <c r="K51" s="308"/>
      <c r="L51" s="308"/>
      <c r="M51" s="308"/>
      <c r="N51" s="308"/>
      <c r="O51" s="308"/>
    </row>
    <row r="52" spans="1:33" ht="21.95" customHeight="1">
      <c r="A52" s="308" t="s">
        <v>259</v>
      </c>
      <c r="B52" s="308"/>
      <c r="C52" s="308"/>
      <c r="D52" s="308"/>
      <c r="E52" s="308"/>
      <c r="F52" s="308"/>
      <c r="G52" s="308"/>
      <c r="H52" s="308"/>
      <c r="I52" s="308"/>
      <c r="J52" s="308"/>
      <c r="K52" s="308"/>
      <c r="L52" s="308"/>
      <c r="M52" s="308"/>
      <c r="N52" s="308"/>
      <c r="O52" s="308"/>
    </row>
    <row r="53" spans="1:33" ht="20.100000000000001" customHeight="1">
      <c r="A53" s="17"/>
    </row>
    <row r="54" spans="1:33" ht="81.75" customHeight="1">
      <c r="A54" s="302" t="s">
        <v>130</v>
      </c>
      <c r="B54" s="470" t="s">
        <v>85</v>
      </c>
      <c r="C54" s="471"/>
      <c r="D54" s="505"/>
      <c r="E54" s="301" t="s">
        <v>262</v>
      </c>
      <c r="F54" s="301" t="s">
        <v>81</v>
      </c>
      <c r="G54" s="301" t="s">
        <v>241</v>
      </c>
      <c r="H54" s="301" t="s">
        <v>99</v>
      </c>
      <c r="I54" s="470" t="s">
        <v>48</v>
      </c>
      <c r="J54" s="504"/>
      <c r="K54" s="505"/>
      <c r="L54" s="320"/>
      <c r="M54" s="320"/>
      <c r="N54" s="320"/>
      <c r="O54" s="320"/>
    </row>
    <row r="55" spans="1:33" ht="18" customHeight="1">
      <c r="A55" s="300">
        <v>1</v>
      </c>
      <c r="B55" s="470">
        <v>2</v>
      </c>
      <c r="C55" s="471"/>
      <c r="D55" s="505"/>
      <c r="E55" s="300">
        <v>3</v>
      </c>
      <c r="F55" s="300">
        <v>4</v>
      </c>
      <c r="G55" s="300">
        <v>5</v>
      </c>
      <c r="H55" s="67">
        <v>6</v>
      </c>
      <c r="I55" s="470">
        <v>7</v>
      </c>
      <c r="J55" s="504"/>
      <c r="K55" s="527"/>
      <c r="L55" s="307"/>
      <c r="M55" s="307"/>
      <c r="N55" s="307"/>
      <c r="O55" s="307"/>
    </row>
    <row r="56" spans="1:33" ht="82.5" customHeight="1">
      <c r="A56" s="6" t="s">
        <v>318</v>
      </c>
      <c r="B56" s="491" t="s">
        <v>319</v>
      </c>
      <c r="C56" s="492"/>
      <c r="D56" s="493"/>
      <c r="E56" s="359" t="s">
        <v>473</v>
      </c>
      <c r="F56" s="311" t="s">
        <v>320</v>
      </c>
      <c r="G56" s="311" t="s">
        <v>341</v>
      </c>
      <c r="H56" s="158" t="s">
        <v>451</v>
      </c>
      <c r="I56" s="470" t="s">
        <v>321</v>
      </c>
      <c r="J56" s="471"/>
      <c r="K56" s="472"/>
      <c r="L56" s="72"/>
      <c r="AE56" s="522" t="s">
        <v>347</v>
      </c>
      <c r="AF56" s="522"/>
    </row>
    <row r="57" spans="1:33" ht="130.5" customHeight="1">
      <c r="A57" s="6" t="s">
        <v>318</v>
      </c>
      <c r="B57" s="491" t="s">
        <v>443</v>
      </c>
      <c r="C57" s="492"/>
      <c r="D57" s="493"/>
      <c r="E57" s="359" t="s">
        <v>474</v>
      </c>
      <c r="F57" s="311" t="s">
        <v>320</v>
      </c>
      <c r="G57" s="311" t="s">
        <v>342</v>
      </c>
      <c r="H57" s="158" t="s">
        <v>452</v>
      </c>
      <c r="I57" s="470" t="s">
        <v>404</v>
      </c>
      <c r="J57" s="504"/>
      <c r="K57" s="505"/>
      <c r="L57" s="72"/>
      <c r="AE57" s="65" t="s">
        <v>346</v>
      </c>
      <c r="AF57" s="65" t="s">
        <v>345</v>
      </c>
      <c r="AG57" s="65" t="s">
        <v>345</v>
      </c>
    </row>
    <row r="58" spans="1:33" ht="20.100000000000001" customHeight="1">
      <c r="A58" s="6"/>
      <c r="B58" s="473"/>
      <c r="C58" s="474"/>
      <c r="D58" s="505"/>
      <c r="E58" s="311"/>
      <c r="F58" s="311"/>
      <c r="G58" s="311"/>
      <c r="H58" s="9"/>
      <c r="I58" s="470"/>
      <c r="J58" s="504"/>
      <c r="K58" s="505"/>
      <c r="L58" s="72"/>
      <c r="AE58" s="311"/>
      <c r="AF58" s="311"/>
      <c r="AG58" s="13"/>
    </row>
    <row r="59" spans="1:33" ht="20.100000000000001" customHeight="1">
      <c r="A59" s="6" t="s">
        <v>70</v>
      </c>
      <c r="B59" s="470" t="s">
        <v>49</v>
      </c>
      <c r="C59" s="471"/>
      <c r="D59" s="505"/>
      <c r="E59" s="9">
        <v>23213.5</v>
      </c>
      <c r="F59" s="9" t="s">
        <v>49</v>
      </c>
      <c r="G59" s="9" t="s">
        <v>49</v>
      </c>
      <c r="H59" s="9">
        <v>8839.2000000000007</v>
      </c>
      <c r="I59" s="470" t="s">
        <v>49</v>
      </c>
      <c r="J59" s="504"/>
      <c r="K59" s="505"/>
      <c r="L59" s="72"/>
      <c r="AE59" s="122">
        <v>24.1</v>
      </c>
      <c r="AF59" s="122">
        <v>181368</v>
      </c>
      <c r="AG59" s="13"/>
    </row>
    <row r="60" spans="1:33" ht="20.100000000000001" customHeight="1">
      <c r="A60" s="303"/>
      <c r="B60" s="307"/>
      <c r="C60" s="307"/>
      <c r="D60" s="307"/>
      <c r="E60" s="307"/>
      <c r="F60" s="307"/>
      <c r="G60" s="307"/>
      <c r="H60" s="307"/>
      <c r="I60" s="307"/>
      <c r="J60" s="307"/>
      <c r="K60" s="309"/>
      <c r="L60" s="309"/>
      <c r="M60" s="309"/>
      <c r="N60" s="309"/>
      <c r="O60" s="309"/>
      <c r="AF60" s="134">
        <f>AF59/H59</f>
        <v>20.518599999999999</v>
      </c>
    </row>
    <row r="61" spans="1:33" ht="21.95" customHeight="1">
      <c r="A61" s="308" t="s">
        <v>260</v>
      </c>
      <c r="B61" s="308"/>
      <c r="C61" s="308"/>
      <c r="D61" s="308"/>
      <c r="E61" s="308"/>
      <c r="F61" s="308"/>
      <c r="G61" s="308"/>
      <c r="H61" s="308"/>
      <c r="I61" s="308"/>
      <c r="J61" s="308"/>
      <c r="K61" s="308"/>
      <c r="L61" s="308"/>
      <c r="M61" s="308"/>
      <c r="N61" s="308"/>
      <c r="O61" s="308"/>
    </row>
    <row r="62" spans="1:33" ht="20.100000000000001" customHeight="1">
      <c r="A62" s="308"/>
      <c r="B62" s="15"/>
      <c r="C62" s="15"/>
      <c r="D62" s="15"/>
      <c r="E62" s="308"/>
      <c r="F62" s="308"/>
      <c r="G62" s="308"/>
      <c r="H62" s="308"/>
      <c r="I62" s="308"/>
      <c r="M62" s="155"/>
      <c r="N62" s="155"/>
      <c r="O62" s="155"/>
      <c r="P62" s="155"/>
      <c r="Q62" s="155"/>
      <c r="R62" s="155"/>
      <c r="S62" s="155"/>
      <c r="T62" s="155"/>
      <c r="U62" s="155"/>
      <c r="V62" s="155"/>
      <c r="W62" s="155"/>
    </row>
    <row r="63" spans="1:33" s="145" customFormat="1" ht="50.25" customHeight="1">
      <c r="A63" s="301" t="s">
        <v>80</v>
      </c>
      <c r="B63" s="506" t="s">
        <v>441</v>
      </c>
      <c r="C63" s="536"/>
      <c r="D63" s="524"/>
      <c r="E63" s="509" t="s">
        <v>251</v>
      </c>
      <c r="F63" s="511"/>
      <c r="G63" s="520" t="s">
        <v>250</v>
      </c>
      <c r="H63" s="520"/>
      <c r="I63" s="509" t="s">
        <v>440</v>
      </c>
      <c r="J63" s="510"/>
      <c r="K63" s="511"/>
      <c r="L63" s="176"/>
      <c r="M63" s="594"/>
      <c r="N63" s="594"/>
      <c r="O63" s="594"/>
      <c r="P63" s="595"/>
      <c r="Q63" s="594"/>
      <c r="R63" s="595"/>
      <c r="S63" s="594"/>
      <c r="T63" s="594"/>
      <c r="U63" s="594"/>
      <c r="V63" s="595"/>
      <c r="W63" s="595"/>
    </row>
    <row r="64" spans="1:33" ht="18" customHeight="1">
      <c r="A64" s="302">
        <v>1</v>
      </c>
      <c r="B64" s="470">
        <v>2</v>
      </c>
      <c r="C64" s="471"/>
      <c r="D64" s="504"/>
      <c r="E64" s="470">
        <v>3</v>
      </c>
      <c r="F64" s="505"/>
      <c r="G64" s="539">
        <v>4</v>
      </c>
      <c r="H64" s="540"/>
      <c r="I64" s="470">
        <v>5</v>
      </c>
      <c r="J64" s="526"/>
      <c r="K64" s="527"/>
      <c r="L64" s="307"/>
      <c r="M64" s="596"/>
      <c r="N64" s="596"/>
      <c r="O64" s="596"/>
      <c r="P64" s="597"/>
      <c r="Q64" s="596"/>
      <c r="R64" s="597"/>
      <c r="S64" s="596"/>
      <c r="T64" s="596"/>
      <c r="U64" s="596"/>
      <c r="V64" s="598"/>
      <c r="W64" s="598"/>
    </row>
    <row r="65" spans="1:23" ht="35.25" customHeight="1">
      <c r="A65" s="6" t="s">
        <v>242</v>
      </c>
      <c r="B65" s="557"/>
      <c r="C65" s="558"/>
      <c r="D65" s="498"/>
      <c r="E65" s="187"/>
      <c r="F65" s="68"/>
      <c r="G65" s="129"/>
      <c r="H65" s="68"/>
      <c r="I65" s="312"/>
      <c r="J65" s="313"/>
      <c r="K65" s="102"/>
      <c r="L65" s="72"/>
      <c r="M65" s="599"/>
      <c r="N65" s="599"/>
      <c r="O65" s="599"/>
      <c r="P65" s="600"/>
      <c r="Q65" s="601"/>
      <c r="R65" s="602"/>
      <c r="S65" s="603"/>
      <c r="T65" s="602"/>
      <c r="U65" s="602"/>
      <c r="V65" s="603"/>
      <c r="W65" s="604"/>
    </row>
    <row r="66" spans="1:23" ht="26.25" customHeight="1">
      <c r="A66" s="6" t="s">
        <v>110</v>
      </c>
      <c r="B66" s="559"/>
      <c r="C66" s="560"/>
      <c r="D66" s="561"/>
      <c r="E66" s="319"/>
      <c r="F66" s="68"/>
      <c r="G66" s="129" t="s">
        <v>391</v>
      </c>
      <c r="H66" s="68"/>
      <c r="I66" s="312"/>
      <c r="J66" s="313"/>
      <c r="K66" s="102"/>
      <c r="L66" s="72"/>
      <c r="M66" s="599"/>
      <c r="N66" s="599"/>
      <c r="O66" s="599"/>
      <c r="P66" s="600"/>
      <c r="Q66" s="601"/>
      <c r="R66" s="602"/>
      <c r="S66" s="603"/>
      <c r="T66" s="602"/>
      <c r="U66" s="602"/>
      <c r="V66" s="603"/>
      <c r="W66" s="604"/>
    </row>
    <row r="67" spans="1:23" ht="44.25" customHeight="1">
      <c r="A67" s="177" t="s">
        <v>319</v>
      </c>
      <c r="B67" s="360"/>
      <c r="C67" s="361">
        <v>5854.1</v>
      </c>
      <c r="D67" s="362" t="s">
        <v>323</v>
      </c>
      <c r="E67" s="187"/>
      <c r="F67" s="363"/>
      <c r="G67" s="364">
        <v>836.3</v>
      </c>
      <c r="H67" s="363" t="s">
        <v>340</v>
      </c>
      <c r="I67" s="175">
        <v>5017.8</v>
      </c>
      <c r="J67" s="175" t="s">
        <v>323</v>
      </c>
      <c r="K67" s="102"/>
      <c r="M67" s="280"/>
      <c r="N67" s="280"/>
      <c r="O67" s="280"/>
      <c r="P67" s="280"/>
      <c r="Q67" s="280"/>
      <c r="R67" s="280"/>
      <c r="S67" s="280"/>
      <c r="T67" s="280"/>
      <c r="U67" s="280"/>
      <c r="V67" s="280"/>
      <c r="W67" s="604"/>
    </row>
    <row r="68" spans="1:23" ht="105" customHeight="1">
      <c r="A68" s="177" t="s">
        <v>443</v>
      </c>
      <c r="C68" s="365">
        <v>6958.9</v>
      </c>
      <c r="D68" s="366" t="s">
        <v>323</v>
      </c>
      <c r="E68" s="367">
        <v>3436</v>
      </c>
      <c r="F68" s="363" t="s">
        <v>340</v>
      </c>
      <c r="G68" s="364">
        <v>795.9</v>
      </c>
      <c r="H68" s="362"/>
      <c r="I68" s="175">
        <v>9599</v>
      </c>
      <c r="J68" s="316" t="s">
        <v>323</v>
      </c>
      <c r="K68" s="102"/>
      <c r="M68" s="602"/>
      <c r="N68" s="602"/>
      <c r="O68" s="280"/>
      <c r="P68" s="280"/>
      <c r="Q68" s="280"/>
      <c r="R68" s="280"/>
      <c r="S68" s="280"/>
      <c r="T68" s="280"/>
      <c r="U68" s="280"/>
      <c r="V68" s="605"/>
      <c r="W68" s="604"/>
    </row>
    <row r="69" spans="1:23" ht="33" customHeight="1">
      <c r="A69" s="6" t="s">
        <v>243</v>
      </c>
      <c r="B69" s="494"/>
      <c r="C69" s="556"/>
      <c r="D69" s="496"/>
      <c r="E69" s="368"/>
      <c r="F69" s="363"/>
      <c r="G69" s="369"/>
      <c r="H69" s="363"/>
      <c r="I69" s="312"/>
      <c r="J69" s="313"/>
      <c r="K69" s="102"/>
      <c r="L69" s="72"/>
      <c r="M69" s="606"/>
      <c r="N69" s="606"/>
      <c r="O69" s="606"/>
      <c r="P69" s="607"/>
      <c r="Q69" s="608"/>
      <c r="R69" s="280"/>
      <c r="S69" s="609"/>
      <c r="T69" s="280"/>
      <c r="U69" s="602"/>
      <c r="V69" s="603"/>
      <c r="W69" s="604"/>
    </row>
    <row r="70" spans="1:23" ht="20.100000000000001" customHeight="1">
      <c r="A70" s="6" t="s">
        <v>111</v>
      </c>
      <c r="B70" s="494"/>
      <c r="C70" s="495"/>
      <c r="D70" s="496"/>
      <c r="E70" s="368"/>
      <c r="F70" s="363"/>
      <c r="G70" s="370"/>
      <c r="H70" s="363"/>
      <c r="I70" s="312"/>
      <c r="J70" s="313"/>
      <c r="K70" s="102"/>
      <c r="L70" s="72"/>
      <c r="M70" s="606"/>
      <c r="N70" s="606"/>
      <c r="O70" s="606"/>
      <c r="P70" s="607"/>
      <c r="Q70" s="608"/>
      <c r="R70" s="280"/>
      <c r="S70" s="609"/>
      <c r="T70" s="280"/>
      <c r="U70" s="602"/>
      <c r="V70" s="603"/>
      <c r="W70" s="604"/>
    </row>
    <row r="71" spans="1:23" ht="8.25" customHeight="1">
      <c r="A71" s="6"/>
      <c r="B71" s="494"/>
      <c r="C71" s="495"/>
      <c r="D71" s="496"/>
      <c r="E71" s="368"/>
      <c r="F71" s="363"/>
      <c r="G71" s="369"/>
      <c r="H71" s="363"/>
      <c r="I71" s="312"/>
      <c r="J71" s="313"/>
      <c r="K71" s="102"/>
      <c r="L71" s="72"/>
      <c r="M71" s="606"/>
      <c r="N71" s="606"/>
      <c r="O71" s="606"/>
      <c r="P71" s="607"/>
      <c r="Q71" s="608"/>
      <c r="R71" s="280"/>
      <c r="S71" s="609"/>
      <c r="T71" s="280"/>
      <c r="U71" s="602"/>
      <c r="V71" s="603"/>
      <c r="W71" s="604"/>
    </row>
    <row r="72" spans="1:23" ht="20.100000000000001" customHeight="1">
      <c r="A72" s="6" t="s">
        <v>244</v>
      </c>
      <c r="B72" s="494"/>
      <c r="C72" s="495"/>
      <c r="D72" s="496"/>
      <c r="E72" s="368"/>
      <c r="F72" s="363"/>
      <c r="G72" s="369"/>
      <c r="H72" s="363"/>
      <c r="I72" s="312"/>
      <c r="J72" s="313"/>
      <c r="K72" s="102"/>
      <c r="L72" s="72"/>
      <c r="M72" s="606"/>
      <c r="N72" s="606"/>
      <c r="O72" s="606"/>
      <c r="P72" s="607"/>
      <c r="Q72" s="608"/>
      <c r="R72" s="280"/>
      <c r="S72" s="609"/>
      <c r="T72" s="280"/>
      <c r="U72" s="602"/>
      <c r="V72" s="603"/>
      <c r="W72" s="604"/>
    </row>
    <row r="73" spans="1:23" ht="20.100000000000001" customHeight="1">
      <c r="A73" s="6" t="s">
        <v>110</v>
      </c>
      <c r="B73" s="494"/>
      <c r="C73" s="495"/>
      <c r="D73" s="496"/>
      <c r="E73" s="368"/>
      <c r="F73" s="363"/>
      <c r="G73" s="369"/>
      <c r="H73" s="363"/>
      <c r="I73" s="312"/>
      <c r="J73" s="313"/>
      <c r="K73" s="102"/>
      <c r="L73" s="72"/>
      <c r="M73" s="606"/>
      <c r="N73" s="606"/>
      <c r="O73" s="606"/>
      <c r="P73" s="607"/>
      <c r="Q73" s="608"/>
      <c r="R73" s="280"/>
      <c r="S73" s="609"/>
      <c r="T73" s="280"/>
      <c r="U73" s="602"/>
      <c r="V73" s="603"/>
      <c r="W73" s="604"/>
    </row>
    <row r="74" spans="1:23" ht="12" customHeight="1">
      <c r="A74" s="6"/>
      <c r="B74" s="494"/>
      <c r="C74" s="495"/>
      <c r="D74" s="496"/>
      <c r="E74" s="368"/>
      <c r="F74" s="363"/>
      <c r="G74" s="369"/>
      <c r="H74" s="363"/>
      <c r="I74" s="312"/>
      <c r="J74" s="313"/>
      <c r="K74" s="102"/>
      <c r="L74" s="72"/>
      <c r="M74" s="606"/>
      <c r="N74" s="606"/>
      <c r="O74" s="606"/>
      <c r="P74" s="607"/>
      <c r="Q74" s="608"/>
      <c r="R74" s="280"/>
      <c r="S74" s="609"/>
      <c r="T74" s="280"/>
      <c r="U74" s="602"/>
      <c r="V74" s="603"/>
      <c r="W74" s="604"/>
    </row>
    <row r="75" spans="1:23" ht="20.100000000000001" customHeight="1">
      <c r="A75" s="6" t="s">
        <v>70</v>
      </c>
      <c r="B75" s="479">
        <f>C67+C68</f>
        <v>12813</v>
      </c>
      <c r="C75" s="480"/>
      <c r="D75" s="481"/>
      <c r="E75" s="479">
        <f>E68</f>
        <v>3436</v>
      </c>
      <c r="F75" s="529"/>
      <c r="G75" s="518">
        <f>G67+G68</f>
        <v>1632.2</v>
      </c>
      <c r="H75" s="519"/>
      <c r="I75" s="371"/>
      <c r="J75" s="372">
        <f>I67+I68</f>
        <v>14616.8</v>
      </c>
      <c r="K75" s="102"/>
      <c r="L75" s="72"/>
      <c r="M75" s="610"/>
      <c r="N75" s="610"/>
      <c r="O75" s="610"/>
      <c r="P75" s="610"/>
      <c r="Q75" s="610"/>
      <c r="R75" s="610"/>
      <c r="S75" s="610"/>
      <c r="T75" s="610"/>
      <c r="U75" s="611"/>
      <c r="V75" s="280"/>
      <c r="W75" s="604"/>
    </row>
    <row r="76" spans="1:23" ht="20.100000000000001" customHeight="1">
      <c r="A76" s="601"/>
      <c r="B76" s="280"/>
      <c r="C76" s="280"/>
      <c r="D76" s="280"/>
      <c r="E76" s="280"/>
      <c r="F76" s="280"/>
      <c r="G76" s="280"/>
      <c r="H76" s="280"/>
      <c r="I76" s="611"/>
      <c r="J76" s="280"/>
      <c r="K76" s="604"/>
      <c r="L76" s="72"/>
      <c r="M76" s="280"/>
      <c r="N76" s="280"/>
      <c r="O76" s="280"/>
      <c r="P76" s="280"/>
      <c r="Q76" s="280"/>
      <c r="R76" s="280"/>
      <c r="S76" s="280"/>
      <c r="T76" s="280"/>
      <c r="U76" s="611"/>
      <c r="V76" s="280"/>
      <c r="W76" s="604"/>
    </row>
    <row r="77" spans="1:23" ht="78" customHeight="1">
      <c r="A77" s="662" t="s">
        <v>475</v>
      </c>
      <c r="B77" s="662"/>
      <c r="C77" s="662"/>
      <c r="D77" s="662"/>
      <c r="E77" s="662"/>
      <c r="F77" s="662"/>
      <c r="G77" s="662"/>
      <c r="H77" s="662"/>
      <c r="I77" s="662"/>
      <c r="J77" s="662"/>
      <c r="K77" s="662"/>
      <c r="L77" s="72"/>
      <c r="M77" s="280"/>
      <c r="N77" s="280"/>
      <c r="O77" s="280"/>
      <c r="P77" s="280"/>
      <c r="Q77" s="280"/>
      <c r="R77" s="280"/>
      <c r="S77" s="280"/>
      <c r="T77" s="280"/>
      <c r="U77" s="611"/>
      <c r="V77" s="280"/>
      <c r="W77" s="604"/>
    </row>
    <row r="78" spans="1:23" ht="84.75" customHeight="1">
      <c r="A78" s="662" t="s">
        <v>450</v>
      </c>
      <c r="B78" s="662"/>
      <c r="C78" s="662"/>
      <c r="D78" s="662"/>
      <c r="E78" s="662"/>
      <c r="F78" s="662"/>
      <c r="G78" s="662"/>
      <c r="H78" s="662"/>
      <c r="I78" s="662"/>
      <c r="J78" s="662"/>
      <c r="K78" s="662"/>
      <c r="L78" s="72"/>
      <c r="M78" s="280"/>
      <c r="N78" s="612"/>
      <c r="O78" s="280"/>
      <c r="P78" s="280"/>
      <c r="Q78" s="280"/>
      <c r="R78" s="280"/>
      <c r="S78" s="280"/>
      <c r="T78" s="280"/>
      <c r="U78" s="611"/>
      <c r="V78" s="280"/>
      <c r="W78" s="604"/>
    </row>
    <row r="79" spans="1:23" ht="33.75" customHeight="1">
      <c r="A79" s="26"/>
      <c r="B79" s="298"/>
      <c r="C79" s="298"/>
      <c r="D79" s="213"/>
      <c r="E79" s="298"/>
      <c r="F79" s="298"/>
      <c r="G79" s="213"/>
      <c r="H79" s="213"/>
      <c r="I79" s="73"/>
      <c r="J79" s="213"/>
      <c r="K79" s="373"/>
      <c r="L79" s="72"/>
      <c r="M79" s="280"/>
      <c r="N79" s="280"/>
      <c r="O79" s="280"/>
      <c r="P79" s="280"/>
      <c r="Q79" s="280"/>
      <c r="R79" s="280"/>
      <c r="S79" s="280"/>
      <c r="T79" s="280"/>
      <c r="U79" s="611"/>
      <c r="V79" s="280"/>
      <c r="W79" s="604"/>
    </row>
    <row r="80" spans="1:23">
      <c r="E80" s="28"/>
      <c r="F80" s="28"/>
      <c r="G80" s="28"/>
      <c r="M80" s="155"/>
      <c r="N80" s="155"/>
      <c r="O80" s="155"/>
      <c r="P80" s="155"/>
      <c r="Q80" s="155"/>
      <c r="R80" s="155"/>
      <c r="S80" s="155"/>
      <c r="T80" s="155"/>
      <c r="U80" s="155"/>
      <c r="V80" s="155"/>
      <c r="W80" s="155"/>
    </row>
    <row r="81" spans="1:29">
      <c r="A81" s="528" t="s">
        <v>279</v>
      </c>
      <c r="B81" s="528"/>
      <c r="C81" s="528"/>
      <c r="D81" s="528"/>
      <c r="E81" s="528"/>
      <c r="F81" s="528"/>
      <c r="G81" s="528"/>
      <c r="H81" s="528"/>
      <c r="I81" s="528"/>
      <c r="J81" s="528"/>
      <c r="K81" s="528"/>
      <c r="L81" s="45"/>
      <c r="M81" s="211"/>
      <c r="N81" s="418"/>
      <c r="O81" s="45"/>
      <c r="P81" s="45"/>
      <c r="Q81" s="45"/>
      <c r="R81" s="45"/>
      <c r="S81" s="45"/>
      <c r="T81" s="45"/>
      <c r="U81" s="45"/>
      <c r="V81" s="45"/>
      <c r="W81" s="45"/>
      <c r="X81" s="45"/>
      <c r="Y81" s="45"/>
      <c r="Z81" s="45"/>
      <c r="AA81" s="45"/>
      <c r="AB81" s="45"/>
      <c r="AC81" s="45"/>
    </row>
    <row r="82" spans="1:29">
      <c r="A82" s="43"/>
      <c r="B82" s="43"/>
      <c r="C82" s="43"/>
      <c r="D82" s="43"/>
      <c r="E82" s="43"/>
      <c r="F82" s="43"/>
      <c r="G82" s="43"/>
      <c r="H82" s="43"/>
      <c r="I82" s="43"/>
      <c r="J82" s="43"/>
      <c r="K82" s="43"/>
      <c r="L82" s="43"/>
      <c r="M82" s="45"/>
      <c r="N82" s="45"/>
      <c r="O82" s="45"/>
      <c r="P82" s="45"/>
      <c r="Q82" s="45"/>
      <c r="R82" s="45"/>
      <c r="S82" s="45"/>
      <c r="T82" s="45"/>
      <c r="U82" s="45"/>
      <c r="V82" s="45"/>
      <c r="W82" s="45"/>
      <c r="X82" s="45"/>
      <c r="Y82" s="45"/>
      <c r="Z82" s="45"/>
      <c r="AA82" s="45"/>
      <c r="AB82" s="45"/>
      <c r="AC82" s="45"/>
    </row>
    <row r="83" spans="1:29" ht="18.75" customHeight="1">
      <c r="A83" s="530" t="s">
        <v>65</v>
      </c>
      <c r="B83" s="482" t="s">
        <v>172</v>
      </c>
      <c r="C83" s="483"/>
      <c r="D83" s="484"/>
      <c r="E83" s="425" t="s">
        <v>173</v>
      </c>
      <c r="F83" s="425" t="s">
        <v>249</v>
      </c>
      <c r="G83" s="425" t="s">
        <v>174</v>
      </c>
      <c r="H83" s="470" t="s">
        <v>263</v>
      </c>
      <c r="I83" s="471"/>
      <c r="J83" s="471"/>
      <c r="K83" s="471"/>
      <c r="L83" s="472"/>
      <c r="M83" s="320"/>
      <c r="N83" s="320"/>
      <c r="O83" s="320"/>
      <c r="P83" s="320"/>
      <c r="Q83" s="307"/>
      <c r="R83" s="307"/>
      <c r="S83" s="307"/>
      <c r="T83" s="307"/>
      <c r="U83" s="307"/>
      <c r="V83" s="307"/>
      <c r="W83" s="307"/>
      <c r="X83" s="307"/>
      <c r="Y83" s="307"/>
      <c r="Z83" s="307"/>
      <c r="AA83" s="307"/>
      <c r="AB83" s="307"/>
      <c r="AC83" s="307"/>
    </row>
    <row r="84" spans="1:29" ht="36" customHeight="1">
      <c r="A84" s="531"/>
      <c r="B84" s="485"/>
      <c r="C84" s="486"/>
      <c r="D84" s="487"/>
      <c r="E84" s="427"/>
      <c r="F84" s="427"/>
      <c r="G84" s="427"/>
      <c r="H84" s="160" t="s">
        <v>175</v>
      </c>
      <c r="I84" s="301" t="s">
        <v>176</v>
      </c>
      <c r="J84" s="301" t="s">
        <v>53</v>
      </c>
      <c r="K84" s="301" t="s">
        <v>177</v>
      </c>
      <c r="L84" s="166" t="s">
        <v>178</v>
      </c>
      <c r="M84" s="320"/>
      <c r="N84" s="320"/>
      <c r="O84" s="320"/>
      <c r="P84" s="320"/>
      <c r="Q84" s="320"/>
      <c r="R84" s="320"/>
      <c r="S84" s="320"/>
      <c r="T84" s="320"/>
      <c r="U84" s="320"/>
      <c r="V84" s="320"/>
      <c r="W84" s="320"/>
      <c r="X84" s="320"/>
      <c r="Y84" s="307"/>
      <c r="Z84" s="307"/>
      <c r="AA84" s="307"/>
      <c r="AB84" s="307"/>
      <c r="AC84" s="307"/>
    </row>
    <row r="85" spans="1:29">
      <c r="A85" s="48">
        <v>1</v>
      </c>
      <c r="B85" s="488">
        <v>2</v>
      </c>
      <c r="C85" s="489"/>
      <c r="D85" s="490"/>
      <c r="E85" s="69">
        <v>3</v>
      </c>
      <c r="F85" s="69">
        <v>4</v>
      </c>
      <c r="G85" s="322">
        <v>5</v>
      </c>
      <c r="H85" s="69">
        <v>6</v>
      </c>
      <c r="I85" s="69">
        <v>7</v>
      </c>
      <c r="J85" s="69">
        <v>8</v>
      </c>
      <c r="K85" s="69">
        <v>9</v>
      </c>
      <c r="L85" s="323">
        <v>10</v>
      </c>
      <c r="M85" s="74"/>
      <c r="N85" s="74"/>
      <c r="O85" s="74"/>
      <c r="P85" s="74"/>
      <c r="Q85" s="74"/>
      <c r="R85" s="74"/>
      <c r="S85" s="74"/>
      <c r="T85" s="74"/>
      <c r="U85" s="74"/>
      <c r="V85" s="74"/>
      <c r="W85" s="172"/>
      <c r="X85" s="172"/>
      <c r="Y85" s="172"/>
      <c r="Z85" s="172"/>
      <c r="AA85" s="172"/>
      <c r="AB85" s="172"/>
      <c r="AC85" s="172"/>
    </row>
    <row r="86" spans="1:29" ht="18.75" customHeight="1">
      <c r="A86" s="321">
        <v>1</v>
      </c>
      <c r="B86" s="497" t="e">
        <f>#REF!</f>
        <v>#REF!</v>
      </c>
      <c r="C86" s="498"/>
      <c r="D86" s="493"/>
      <c r="E86" s="323">
        <v>2012</v>
      </c>
      <c r="F86" s="112" t="s">
        <v>324</v>
      </c>
      <c r="G86" s="130">
        <v>139880.5</v>
      </c>
      <c r="H86" s="131">
        <v>101070.8</v>
      </c>
      <c r="I86" s="131">
        <v>9012.2000000000007</v>
      </c>
      <c r="J86" s="131">
        <v>1982.7</v>
      </c>
      <c r="K86" s="131">
        <v>16999</v>
      </c>
      <c r="L86" s="131">
        <v>10815.8</v>
      </c>
      <c r="M86" s="75"/>
      <c r="N86" s="75"/>
      <c r="O86" s="75"/>
      <c r="P86" s="75"/>
      <c r="Q86" s="75"/>
      <c r="R86" s="75"/>
      <c r="S86" s="75"/>
      <c r="T86" s="75"/>
      <c r="U86" s="75"/>
      <c r="V86" s="75"/>
      <c r="W86" s="75"/>
      <c r="X86" s="75"/>
      <c r="Y86" s="75"/>
      <c r="Z86" s="75"/>
      <c r="AA86" s="75"/>
      <c r="AB86" s="75"/>
      <c r="AC86" s="75"/>
    </row>
    <row r="87" spans="1:29" ht="25.5">
      <c r="A87" s="321">
        <v>2</v>
      </c>
      <c r="B87" s="497" t="e">
        <f>#REF!</f>
        <v>#REF!</v>
      </c>
      <c r="C87" s="498"/>
      <c r="D87" s="493"/>
      <c r="E87" s="323">
        <v>2012</v>
      </c>
      <c r="F87" s="112" t="s">
        <v>325</v>
      </c>
      <c r="G87" s="130">
        <v>40899.699999999997</v>
      </c>
      <c r="H87" s="131">
        <v>29373.1</v>
      </c>
      <c r="I87" s="131">
        <v>6522.3</v>
      </c>
      <c r="J87" s="131">
        <v>1434.9</v>
      </c>
      <c r="K87" s="131">
        <v>0</v>
      </c>
      <c r="L87" s="131">
        <v>3569.4</v>
      </c>
      <c r="M87" s="75"/>
      <c r="N87" s="75"/>
      <c r="O87" s="75"/>
      <c r="P87" s="75"/>
      <c r="Q87" s="75"/>
      <c r="R87" s="75"/>
      <c r="S87" s="75"/>
      <c r="T87" s="75"/>
      <c r="U87" s="75"/>
      <c r="V87" s="75"/>
      <c r="W87" s="75"/>
      <c r="X87" s="75"/>
      <c r="Y87" s="75"/>
      <c r="Z87" s="75"/>
      <c r="AA87" s="75"/>
      <c r="AB87" s="75"/>
      <c r="AC87" s="75"/>
    </row>
    <row r="88" spans="1:29" s="14" customFormat="1">
      <c r="A88" s="66" t="s">
        <v>70</v>
      </c>
      <c r="B88" s="532"/>
      <c r="C88" s="533"/>
      <c r="D88" s="534"/>
      <c r="E88" s="164"/>
      <c r="F88" s="165"/>
      <c r="G88" s="375">
        <v>180780.2</v>
      </c>
      <c r="H88" s="375">
        <v>130443.9</v>
      </c>
      <c r="I88" s="375">
        <v>15534.5</v>
      </c>
      <c r="J88" s="376">
        <v>3417.6</v>
      </c>
      <c r="K88" s="376">
        <v>16999</v>
      </c>
      <c r="L88" s="375">
        <v>14385.2</v>
      </c>
      <c r="M88" s="73"/>
      <c r="N88" s="73"/>
      <c r="O88" s="73"/>
      <c r="P88" s="73"/>
      <c r="Q88" s="73"/>
      <c r="R88" s="73"/>
      <c r="S88" s="73"/>
      <c r="T88" s="73"/>
      <c r="U88" s="73"/>
      <c r="V88" s="73"/>
      <c r="W88" s="73"/>
      <c r="X88" s="73"/>
      <c r="Y88" s="73"/>
      <c r="Z88" s="73"/>
      <c r="AA88" s="73"/>
      <c r="AB88" s="73"/>
      <c r="AC88" s="73"/>
    </row>
    <row r="89" spans="1:29">
      <c r="A89" s="31"/>
      <c r="B89" s="31"/>
      <c r="C89" s="31"/>
      <c r="D89" s="31"/>
      <c r="E89" s="31"/>
      <c r="F89" s="31"/>
      <c r="G89" s="31"/>
      <c r="H89" s="31"/>
      <c r="I89" s="31"/>
      <c r="J89" s="31"/>
      <c r="K89" s="31"/>
      <c r="L89" s="31"/>
      <c r="M89" s="32"/>
      <c r="N89" s="32"/>
      <c r="O89" s="32"/>
      <c r="P89" s="32"/>
      <c r="Q89" s="304"/>
      <c r="R89" s="304"/>
      <c r="S89" s="304"/>
      <c r="T89" s="304"/>
      <c r="U89" s="304"/>
      <c r="V89" s="304"/>
      <c r="W89" s="44"/>
      <c r="X89" s="44"/>
      <c r="Y89" s="44"/>
      <c r="Z89" s="44"/>
      <c r="AA89" s="44"/>
      <c r="AB89" s="44"/>
      <c r="AC89" s="44"/>
    </row>
    <row r="90" spans="1:29">
      <c r="A90" s="528" t="s">
        <v>280</v>
      </c>
      <c r="B90" s="528"/>
      <c r="C90" s="528"/>
      <c r="D90" s="528"/>
      <c r="E90" s="528"/>
      <c r="F90" s="528"/>
      <c r="G90" s="528"/>
      <c r="H90" s="528"/>
      <c r="I90" s="528"/>
      <c r="J90" s="315"/>
      <c r="K90" s="315"/>
      <c r="L90" s="315"/>
      <c r="M90" s="315"/>
      <c r="N90" s="315"/>
      <c r="O90" s="315"/>
      <c r="P90" s="315"/>
      <c r="Q90" s="315"/>
      <c r="R90" s="315"/>
      <c r="S90" s="315"/>
      <c r="T90" s="315"/>
      <c r="U90" s="315"/>
      <c r="V90" s="315"/>
      <c r="W90" s="315"/>
      <c r="X90" s="315"/>
      <c r="Y90" s="315"/>
      <c r="Z90" s="315"/>
      <c r="AA90" s="315"/>
      <c r="AB90" s="315"/>
      <c r="AC90" s="315"/>
    </row>
    <row r="91" spans="1:29">
      <c r="A91" s="315"/>
      <c r="B91" s="315"/>
      <c r="C91" s="315"/>
      <c r="D91" s="315"/>
      <c r="E91" s="315"/>
      <c r="F91" s="315"/>
      <c r="G91" s="315"/>
      <c r="H91" s="315"/>
      <c r="I91" s="315"/>
      <c r="J91" s="315"/>
      <c r="K91" s="315"/>
      <c r="L91" s="315"/>
      <c r="M91" s="315"/>
      <c r="N91" s="315"/>
      <c r="O91" s="315"/>
      <c r="P91" s="315"/>
      <c r="Q91" s="315"/>
      <c r="R91" s="315"/>
      <c r="S91" s="315"/>
      <c r="T91" s="315"/>
      <c r="U91" s="315"/>
      <c r="V91" s="315"/>
      <c r="W91" s="315"/>
      <c r="X91" s="315"/>
      <c r="Y91" s="315"/>
      <c r="Z91" s="315"/>
      <c r="AA91" s="315"/>
      <c r="AB91" s="315"/>
      <c r="AC91" s="315"/>
    </row>
    <row r="92" spans="1:29" ht="18.75" customHeight="1">
      <c r="A92" s="580" t="s">
        <v>65</v>
      </c>
      <c r="B92" s="572" t="s">
        <v>179</v>
      </c>
      <c r="C92" s="573"/>
      <c r="D92" s="490"/>
      <c r="E92" s="452" t="s">
        <v>172</v>
      </c>
      <c r="F92" s="452" t="s">
        <v>249</v>
      </c>
      <c r="G92" s="452" t="s">
        <v>180</v>
      </c>
      <c r="H92" s="470" t="s">
        <v>181</v>
      </c>
      <c r="I92" s="471"/>
      <c r="J92" s="471"/>
      <c r="K92" s="471"/>
      <c r="L92" s="472"/>
      <c r="M92" s="320"/>
      <c r="N92" s="320"/>
      <c r="O92" s="320"/>
      <c r="P92" s="320"/>
      <c r="Q92" s="320"/>
      <c r="R92" s="320"/>
      <c r="S92" s="320"/>
      <c r="T92" s="320"/>
      <c r="U92" s="320"/>
      <c r="V92" s="307"/>
      <c r="W92" s="307"/>
      <c r="X92" s="307"/>
      <c r="Y92" s="307"/>
      <c r="Z92" s="307"/>
      <c r="AA92" s="307"/>
      <c r="AB92" s="307"/>
      <c r="AC92" s="307"/>
    </row>
    <row r="93" spans="1:29" ht="18.75" customHeight="1">
      <c r="A93" s="581"/>
      <c r="B93" s="574"/>
      <c r="C93" s="575"/>
      <c r="D93" s="576"/>
      <c r="E93" s="571"/>
      <c r="F93" s="571"/>
      <c r="G93" s="571"/>
      <c r="H93" s="452" t="s">
        <v>182</v>
      </c>
      <c r="I93" s="470" t="s">
        <v>107</v>
      </c>
      <c r="J93" s="471"/>
      <c r="K93" s="471"/>
      <c r="L93" s="472"/>
      <c r="M93" s="320"/>
      <c r="N93" s="320"/>
      <c r="O93" s="320"/>
      <c r="P93" s="320"/>
      <c r="Q93" s="320"/>
      <c r="R93" s="320"/>
      <c r="S93" s="320"/>
      <c r="T93" s="320"/>
      <c r="U93" s="320"/>
      <c r="V93" s="307"/>
      <c r="W93" s="307"/>
      <c r="X93" s="307"/>
      <c r="Y93" s="307"/>
      <c r="Z93" s="307"/>
      <c r="AA93" s="307"/>
      <c r="AB93" s="307"/>
      <c r="AC93" s="307"/>
    </row>
    <row r="94" spans="1:29">
      <c r="A94" s="582"/>
      <c r="B94" s="577"/>
      <c r="C94" s="578"/>
      <c r="D94" s="579"/>
      <c r="E94" s="444"/>
      <c r="F94" s="444"/>
      <c r="G94" s="444"/>
      <c r="H94" s="444"/>
      <c r="I94" s="302" t="s">
        <v>264</v>
      </c>
      <c r="J94" s="302" t="s">
        <v>265</v>
      </c>
      <c r="K94" s="302" t="s">
        <v>266</v>
      </c>
      <c r="L94" s="302" t="s">
        <v>267</v>
      </c>
      <c r="M94" s="320"/>
      <c r="N94" s="320"/>
      <c r="O94" s="320"/>
      <c r="P94" s="320"/>
      <c r="Q94" s="320"/>
      <c r="R94" s="320"/>
      <c r="S94" s="320"/>
      <c r="T94" s="320"/>
      <c r="U94" s="320"/>
      <c r="V94" s="307"/>
      <c r="W94" s="307"/>
      <c r="X94" s="307"/>
      <c r="Y94" s="307"/>
      <c r="Z94" s="307"/>
      <c r="AA94" s="307"/>
      <c r="AB94" s="307"/>
      <c r="AC94" s="307"/>
    </row>
    <row r="95" spans="1:29">
      <c r="A95" s="48">
        <v>1</v>
      </c>
      <c r="B95" s="583">
        <v>2</v>
      </c>
      <c r="C95" s="584"/>
      <c r="D95" s="585"/>
      <c r="E95" s="69">
        <v>3</v>
      </c>
      <c r="F95" s="69">
        <v>4</v>
      </c>
      <c r="G95" s="69">
        <v>5</v>
      </c>
      <c r="H95" s="69">
        <v>6</v>
      </c>
      <c r="I95" s="69">
        <v>7</v>
      </c>
      <c r="J95" s="69">
        <v>8</v>
      </c>
      <c r="K95" s="69">
        <v>9</v>
      </c>
      <c r="L95" s="69">
        <v>10</v>
      </c>
      <c r="M95" s="74"/>
      <c r="N95" s="74"/>
      <c r="O95" s="74"/>
      <c r="P95" s="74"/>
      <c r="Q95" s="74"/>
      <c r="R95" s="74"/>
      <c r="S95" s="74"/>
      <c r="T95" s="74"/>
      <c r="U95" s="74"/>
      <c r="V95" s="74"/>
      <c r="W95" s="74"/>
      <c r="X95" s="172"/>
      <c r="Y95" s="172"/>
      <c r="Z95" s="172"/>
      <c r="AA95" s="172"/>
      <c r="AB95" s="172"/>
      <c r="AC95" s="172"/>
    </row>
    <row r="96" spans="1:29">
      <c r="A96" s="64" t="s">
        <v>322</v>
      </c>
      <c r="B96" s="583" t="s">
        <v>322</v>
      </c>
      <c r="C96" s="584"/>
      <c r="D96" s="585"/>
      <c r="E96" s="69" t="s">
        <v>322</v>
      </c>
      <c r="F96" s="69" t="s">
        <v>322</v>
      </c>
      <c r="G96" s="69" t="s">
        <v>322</v>
      </c>
      <c r="H96" s="87">
        <f>SUM(I96:L96)</f>
        <v>0</v>
      </c>
      <c r="I96" s="95" t="s">
        <v>322</v>
      </c>
      <c r="J96" s="95" t="s">
        <v>322</v>
      </c>
      <c r="K96" s="95" t="s">
        <v>322</v>
      </c>
      <c r="L96" s="95" t="s">
        <v>322</v>
      </c>
      <c r="M96" s="76"/>
      <c r="N96" s="76"/>
      <c r="O96" s="76"/>
      <c r="P96" s="76"/>
      <c r="Q96" s="77"/>
      <c r="R96" s="77"/>
      <c r="S96" s="77"/>
      <c r="T96" s="77"/>
      <c r="U96" s="77"/>
      <c r="V96" s="75"/>
      <c r="W96" s="75"/>
      <c r="X96" s="75"/>
      <c r="Y96" s="75"/>
      <c r="Z96" s="75"/>
      <c r="AA96" s="75"/>
      <c r="AB96" s="75"/>
      <c r="AC96" s="75"/>
    </row>
    <row r="97" spans="1:29">
      <c r="A97" s="70" t="s">
        <v>70</v>
      </c>
      <c r="B97" s="568"/>
      <c r="C97" s="569"/>
      <c r="D97" s="570"/>
      <c r="E97" s="70"/>
      <c r="F97" s="70"/>
      <c r="G97" s="70"/>
      <c r="H97" s="88">
        <f>H96</f>
        <v>0</v>
      </c>
      <c r="I97" s="70"/>
      <c r="J97" s="70"/>
      <c r="K97" s="70"/>
      <c r="L97" s="70"/>
      <c r="M97" s="22"/>
      <c r="N97" s="22"/>
      <c r="O97" s="22"/>
      <c r="P97" s="22"/>
      <c r="Q97" s="22"/>
      <c r="R97" s="22"/>
      <c r="S97" s="22"/>
      <c r="T97" s="22"/>
      <c r="U97" s="22"/>
      <c r="V97" s="72"/>
      <c r="W97" s="72"/>
      <c r="X97" s="72"/>
      <c r="Y97" s="72"/>
      <c r="Z97" s="72"/>
      <c r="AA97" s="72"/>
      <c r="AB97" s="72"/>
      <c r="AC97" s="72"/>
    </row>
    <row r="98" spans="1:29">
      <c r="A98" s="307"/>
      <c r="B98" s="307"/>
      <c r="C98" s="307"/>
      <c r="D98" s="307"/>
      <c r="E98" s="307"/>
      <c r="F98" s="307"/>
      <c r="G98" s="307"/>
      <c r="H98" s="307"/>
      <c r="I98" s="307"/>
      <c r="J98" s="307"/>
      <c r="K98" s="307"/>
      <c r="L98" s="307"/>
      <c r="M98" s="307"/>
      <c r="N98" s="307"/>
      <c r="O98" s="307"/>
      <c r="Q98" s="27"/>
      <c r="R98" s="27"/>
      <c r="S98" s="27"/>
      <c r="T98" s="27"/>
      <c r="U98" s="27"/>
      <c r="AC98" s="27"/>
    </row>
    <row r="99" spans="1:29">
      <c r="A99" s="307"/>
      <c r="B99" s="307"/>
      <c r="C99" s="307"/>
      <c r="D99" s="307"/>
      <c r="E99" s="307"/>
      <c r="F99" s="307"/>
      <c r="G99" s="307"/>
      <c r="H99" s="307"/>
      <c r="I99" s="307"/>
      <c r="J99" s="307"/>
      <c r="K99" s="307"/>
      <c r="L99" s="307"/>
      <c r="M99" s="307"/>
      <c r="N99" s="307"/>
      <c r="O99" s="307"/>
      <c r="Q99" s="27"/>
      <c r="R99" s="27"/>
      <c r="S99" s="27"/>
      <c r="T99" s="27"/>
      <c r="U99" s="27"/>
      <c r="AC99" s="27"/>
    </row>
    <row r="100" spans="1:29">
      <c r="A100" s="528" t="s">
        <v>261</v>
      </c>
      <c r="B100" s="528"/>
      <c r="C100" s="528"/>
      <c r="D100" s="528"/>
      <c r="E100" s="528"/>
      <c r="F100" s="528"/>
      <c r="G100" s="528"/>
      <c r="H100" s="315"/>
      <c r="I100" s="315"/>
      <c r="J100" s="315"/>
      <c r="K100" s="315"/>
      <c r="L100" s="315"/>
      <c r="M100" s="315"/>
      <c r="N100" s="315"/>
      <c r="O100" s="315"/>
      <c r="P100" s="315"/>
      <c r="Q100" s="315"/>
      <c r="R100" s="315"/>
      <c r="S100" s="315"/>
      <c r="T100" s="315"/>
      <c r="U100" s="315"/>
      <c r="V100" s="315"/>
      <c r="W100" s="315"/>
      <c r="X100" s="315"/>
      <c r="Y100" s="315"/>
      <c r="Z100" s="315"/>
      <c r="AA100" s="315"/>
      <c r="AB100" s="315"/>
      <c r="AC100" s="315"/>
    </row>
    <row r="101" spans="1:29">
      <c r="A101" s="24"/>
      <c r="B101" s="24"/>
      <c r="C101" s="24"/>
      <c r="D101" s="24"/>
      <c r="E101" s="24"/>
      <c r="F101" s="24"/>
      <c r="G101" s="24"/>
      <c r="H101" s="24"/>
      <c r="I101" s="33"/>
      <c r="J101" s="33"/>
      <c r="K101" s="33"/>
      <c r="L101" s="33"/>
      <c r="M101" s="33"/>
      <c r="N101" s="33"/>
      <c r="O101" s="33"/>
      <c r="P101" s="33"/>
      <c r="Q101" s="33"/>
      <c r="R101" s="33"/>
      <c r="S101" s="33"/>
      <c r="T101" s="33"/>
      <c r="U101" s="33"/>
      <c r="V101" s="24"/>
      <c r="W101" s="523" t="s">
        <v>200</v>
      </c>
      <c r="X101" s="523"/>
      <c r="Y101" s="523"/>
      <c r="Z101" s="523"/>
      <c r="AA101" s="523"/>
      <c r="AB101" s="523"/>
      <c r="AC101" s="523"/>
    </row>
    <row r="102" spans="1:29" ht="18.75" customHeight="1">
      <c r="A102" s="431" t="s">
        <v>65</v>
      </c>
      <c r="B102" s="545" t="s">
        <v>201</v>
      </c>
      <c r="C102" s="546"/>
      <c r="D102" s="547"/>
      <c r="E102" s="470" t="s">
        <v>69</v>
      </c>
      <c r="F102" s="471"/>
      <c r="G102" s="471"/>
      <c r="H102" s="471"/>
      <c r="I102" s="472"/>
      <c r="J102" s="470" t="s">
        <v>100</v>
      </c>
      <c r="K102" s="471"/>
      <c r="L102" s="471"/>
      <c r="M102" s="471"/>
      <c r="N102" s="310"/>
      <c r="O102" s="470" t="s">
        <v>223</v>
      </c>
      <c r="P102" s="471"/>
      <c r="Q102" s="471"/>
      <c r="R102" s="471"/>
      <c r="S102" s="472"/>
      <c r="T102" s="470" t="s">
        <v>9</v>
      </c>
      <c r="U102" s="471"/>
      <c r="V102" s="471"/>
      <c r="W102" s="471"/>
      <c r="X102" s="472"/>
      <c r="Y102" s="431" t="s">
        <v>70</v>
      </c>
      <c r="Z102" s="431"/>
      <c r="AA102" s="431"/>
      <c r="AB102" s="431"/>
      <c r="AC102" s="431"/>
    </row>
    <row r="103" spans="1:29">
      <c r="A103" s="431"/>
      <c r="B103" s="548"/>
      <c r="C103" s="549"/>
      <c r="D103" s="550"/>
      <c r="E103" s="452" t="s">
        <v>133</v>
      </c>
      <c r="F103" s="470" t="s">
        <v>107</v>
      </c>
      <c r="G103" s="471"/>
      <c r="H103" s="471"/>
      <c r="I103" s="472"/>
      <c r="J103" s="452" t="s">
        <v>133</v>
      </c>
      <c r="K103" s="470" t="s">
        <v>107</v>
      </c>
      <c r="L103" s="504"/>
      <c r="M103" s="504"/>
      <c r="N103" s="171"/>
      <c r="O103" s="452" t="s">
        <v>133</v>
      </c>
      <c r="P103" s="470" t="s">
        <v>107</v>
      </c>
      <c r="Q103" s="471"/>
      <c r="R103" s="471"/>
      <c r="S103" s="472"/>
      <c r="T103" s="452" t="s">
        <v>133</v>
      </c>
      <c r="U103" s="470" t="s">
        <v>107</v>
      </c>
      <c r="V103" s="471"/>
      <c r="W103" s="471"/>
      <c r="X103" s="472"/>
      <c r="Y103" s="431" t="s">
        <v>133</v>
      </c>
      <c r="Z103" s="431" t="s">
        <v>107</v>
      </c>
      <c r="AA103" s="431"/>
      <c r="AB103" s="431"/>
      <c r="AC103" s="431"/>
    </row>
    <row r="104" spans="1:29">
      <c r="A104" s="431"/>
      <c r="B104" s="551"/>
      <c r="C104" s="552"/>
      <c r="D104" s="553"/>
      <c r="E104" s="521"/>
      <c r="F104" s="302" t="s">
        <v>268</v>
      </c>
      <c r="G104" s="302" t="s">
        <v>265</v>
      </c>
      <c r="H104" s="302" t="s">
        <v>266</v>
      </c>
      <c r="I104" s="302" t="s">
        <v>267</v>
      </c>
      <c r="J104" s="521"/>
      <c r="K104" s="302" t="s">
        <v>268</v>
      </c>
      <c r="L104" s="302" t="s">
        <v>265</v>
      </c>
      <c r="M104" s="302" t="s">
        <v>266</v>
      </c>
      <c r="N104" s="302" t="s">
        <v>267</v>
      </c>
      <c r="O104" s="521"/>
      <c r="P104" s="302" t="s">
        <v>90</v>
      </c>
      <c r="Q104" s="302" t="s">
        <v>91</v>
      </c>
      <c r="R104" s="302" t="s">
        <v>89</v>
      </c>
      <c r="S104" s="302" t="s">
        <v>86</v>
      </c>
      <c r="T104" s="521"/>
      <c r="U104" s="302" t="s">
        <v>90</v>
      </c>
      <c r="V104" s="302" t="s">
        <v>91</v>
      </c>
      <c r="W104" s="302" t="s">
        <v>89</v>
      </c>
      <c r="X104" s="302" t="s">
        <v>86</v>
      </c>
      <c r="Y104" s="431"/>
      <c r="Z104" s="302" t="s">
        <v>90</v>
      </c>
      <c r="AA104" s="302" t="s">
        <v>91</v>
      </c>
      <c r="AB104" s="302" t="s">
        <v>89</v>
      </c>
      <c r="AC104" s="302" t="s">
        <v>86</v>
      </c>
    </row>
    <row r="105" spans="1:29">
      <c r="A105" s="302">
        <v>1</v>
      </c>
      <c r="B105" s="470">
        <v>2</v>
      </c>
      <c r="C105" s="471"/>
      <c r="D105" s="505"/>
      <c r="E105" s="302">
        <v>3</v>
      </c>
      <c r="F105" s="302">
        <v>4</v>
      </c>
      <c r="G105" s="302">
        <v>5</v>
      </c>
      <c r="H105" s="302">
        <v>6</v>
      </c>
      <c r="I105" s="302">
        <v>7</v>
      </c>
      <c r="J105" s="302">
        <v>8</v>
      </c>
      <c r="K105" s="302">
        <v>9</v>
      </c>
      <c r="L105" s="302">
        <v>10</v>
      </c>
      <c r="M105" s="302">
        <v>11</v>
      </c>
      <c r="N105" s="302">
        <v>12</v>
      </c>
      <c r="O105" s="302">
        <v>13</v>
      </c>
      <c r="P105" s="302">
        <v>14</v>
      </c>
      <c r="Q105" s="302">
        <v>15</v>
      </c>
      <c r="R105" s="302">
        <v>16</v>
      </c>
      <c r="S105" s="302">
        <v>17</v>
      </c>
      <c r="T105" s="302">
        <v>18</v>
      </c>
      <c r="U105" s="302">
        <v>19</v>
      </c>
      <c r="V105" s="300">
        <v>20</v>
      </c>
      <c r="W105" s="300">
        <v>21</v>
      </c>
      <c r="X105" s="300">
        <v>22</v>
      </c>
      <c r="Y105" s="300">
        <v>23</v>
      </c>
      <c r="Z105" s="300">
        <v>24</v>
      </c>
      <c r="AA105" s="300">
        <v>25</v>
      </c>
      <c r="AB105" s="300">
        <v>26</v>
      </c>
      <c r="AC105" s="300">
        <v>27</v>
      </c>
    </row>
    <row r="106" spans="1:29" ht="93" customHeight="1">
      <c r="A106" s="311">
        <v>1</v>
      </c>
      <c r="B106" s="554" t="s">
        <v>1</v>
      </c>
      <c r="C106" s="555"/>
      <c r="D106" s="493"/>
      <c r="E106" s="97">
        <v>53145.1</v>
      </c>
      <c r="F106" s="377">
        <v>31725.200000000001</v>
      </c>
      <c r="G106" s="377">
        <v>21419.9</v>
      </c>
      <c r="H106" s="377">
        <v>0</v>
      </c>
      <c r="I106" s="377">
        <v>0</v>
      </c>
      <c r="J106" s="97">
        <v>0</v>
      </c>
      <c r="K106" s="97">
        <v>0</v>
      </c>
      <c r="L106" s="97">
        <v>0</v>
      </c>
      <c r="M106" s="97">
        <v>0</v>
      </c>
      <c r="N106" s="97">
        <v>0</v>
      </c>
      <c r="O106" s="97">
        <v>170.2</v>
      </c>
      <c r="P106" s="97">
        <v>0</v>
      </c>
      <c r="Q106" s="97">
        <v>23</v>
      </c>
      <c r="R106" s="97">
        <v>83.8</v>
      </c>
      <c r="S106" s="97">
        <v>63.4</v>
      </c>
      <c r="T106" s="97">
        <v>1100</v>
      </c>
      <c r="U106" s="413"/>
      <c r="V106" s="413"/>
      <c r="W106" s="413"/>
      <c r="X106" s="413">
        <v>1100</v>
      </c>
      <c r="Y106" s="97">
        <v>53315.3</v>
      </c>
      <c r="Z106" s="275">
        <v>31725.200000000001</v>
      </c>
      <c r="AA106" s="275">
        <v>21442.9</v>
      </c>
      <c r="AB106" s="275">
        <v>83.8</v>
      </c>
      <c r="AC106" s="275">
        <v>63.4</v>
      </c>
    </row>
    <row r="107" spans="1:29" ht="72.75" customHeight="1">
      <c r="A107" s="311">
        <v>2</v>
      </c>
      <c r="B107" s="554" t="s">
        <v>2</v>
      </c>
      <c r="C107" s="555"/>
      <c r="D107" s="493"/>
      <c r="E107" s="97">
        <v>41333.199999999997</v>
      </c>
      <c r="F107" s="97">
        <v>18661</v>
      </c>
      <c r="G107" s="97">
        <v>22672.2</v>
      </c>
      <c r="H107" s="97">
        <v>0</v>
      </c>
      <c r="I107" s="97">
        <v>0</v>
      </c>
      <c r="J107" s="97">
        <v>0</v>
      </c>
      <c r="K107" s="97">
        <v>0</v>
      </c>
      <c r="L107" s="97">
        <v>0</v>
      </c>
      <c r="M107" s="97">
        <v>0</v>
      </c>
      <c r="N107" s="97">
        <v>0</v>
      </c>
      <c r="O107" s="97">
        <v>0</v>
      </c>
      <c r="P107" s="97">
        <v>0</v>
      </c>
      <c r="Q107" s="97">
        <v>0</v>
      </c>
      <c r="R107" s="97">
        <v>0</v>
      </c>
      <c r="S107" s="97">
        <v>0</v>
      </c>
      <c r="T107" s="97">
        <v>0</v>
      </c>
      <c r="U107" s="413"/>
      <c r="V107" s="413"/>
      <c r="W107" s="413"/>
      <c r="X107" s="413"/>
      <c r="Y107" s="97">
        <v>41333.199999999997</v>
      </c>
      <c r="Z107" s="275">
        <v>18661</v>
      </c>
      <c r="AA107" s="275">
        <v>22672.2</v>
      </c>
      <c r="AB107" s="275">
        <v>0</v>
      </c>
      <c r="AC107" s="275">
        <v>0</v>
      </c>
    </row>
    <row r="108" spans="1:29">
      <c r="A108" s="278" t="s">
        <v>70</v>
      </c>
      <c r="B108" s="562"/>
      <c r="C108" s="563"/>
      <c r="D108" s="478"/>
      <c r="E108" s="274">
        <v>94478.3</v>
      </c>
      <c r="F108" s="274">
        <v>50386.2</v>
      </c>
      <c r="G108" s="274">
        <v>44092.1</v>
      </c>
      <c r="H108" s="274">
        <v>0</v>
      </c>
      <c r="I108" s="274">
        <v>0</v>
      </c>
      <c r="J108" s="274">
        <v>0</v>
      </c>
      <c r="K108" s="274">
        <v>0</v>
      </c>
      <c r="L108" s="274">
        <v>0</v>
      </c>
      <c r="M108" s="274">
        <v>0</v>
      </c>
      <c r="N108" s="274">
        <v>0</v>
      </c>
      <c r="O108" s="274">
        <v>170.2</v>
      </c>
      <c r="P108" s="274">
        <v>0</v>
      </c>
      <c r="Q108" s="274">
        <v>23</v>
      </c>
      <c r="R108" s="274">
        <v>83.8</v>
      </c>
      <c r="S108" s="274">
        <v>63.4</v>
      </c>
      <c r="T108" s="97">
        <v>1100</v>
      </c>
      <c r="U108" s="97">
        <v>0</v>
      </c>
      <c r="V108" s="97">
        <v>0</v>
      </c>
      <c r="W108" s="97">
        <v>0</v>
      </c>
      <c r="X108" s="97">
        <v>1100</v>
      </c>
      <c r="Y108" s="274">
        <v>95748.5</v>
      </c>
      <c r="Z108" s="276">
        <v>50386.2</v>
      </c>
      <c r="AA108" s="276">
        <v>44115.1</v>
      </c>
      <c r="AB108" s="276">
        <v>83.8</v>
      </c>
      <c r="AC108" s="276">
        <v>63.4</v>
      </c>
    </row>
    <row r="109" spans="1:29">
      <c r="A109" s="279" t="s">
        <v>71</v>
      </c>
      <c r="B109" s="557"/>
      <c r="C109" s="558"/>
      <c r="D109" s="493"/>
      <c r="E109" s="378">
        <v>98.67</v>
      </c>
      <c r="F109" s="378"/>
      <c r="G109" s="378"/>
      <c r="H109" s="378"/>
      <c r="I109" s="378"/>
      <c r="J109" s="378">
        <v>0</v>
      </c>
      <c r="K109" s="378"/>
      <c r="L109" s="378"/>
      <c r="M109" s="378"/>
      <c r="N109" s="378"/>
      <c r="O109" s="378">
        <v>0.18</v>
      </c>
      <c r="P109" s="97"/>
      <c r="Q109" s="97"/>
      <c r="R109" s="97"/>
      <c r="S109" s="97"/>
      <c r="T109" s="97">
        <v>1.1000000000000001</v>
      </c>
      <c r="U109" s="97"/>
      <c r="V109" s="97"/>
      <c r="W109" s="97"/>
      <c r="X109" s="97"/>
      <c r="Y109" s="97">
        <v>98.9</v>
      </c>
      <c r="Z109" s="97"/>
      <c r="AA109" s="97"/>
      <c r="AB109" s="97"/>
      <c r="AC109" s="97"/>
    </row>
    <row r="110" spans="1:29" ht="18.75" customHeight="1">
      <c r="F110" s="379"/>
      <c r="G110" s="380"/>
      <c r="H110" s="380"/>
      <c r="I110" s="380"/>
    </row>
    <row r="111" spans="1:29" ht="18.75" customHeight="1">
      <c r="F111" s="309"/>
      <c r="G111" s="132"/>
      <c r="H111" s="132"/>
      <c r="I111" s="132"/>
      <c r="J111" s="398"/>
      <c r="K111" s="398"/>
      <c r="L111" s="398"/>
      <c r="M111" s="398"/>
      <c r="N111" s="398"/>
      <c r="O111" s="398"/>
      <c r="P111" s="398"/>
      <c r="Q111" s="398"/>
      <c r="R111" s="398"/>
      <c r="S111" s="398"/>
    </row>
    <row r="112" spans="1:29">
      <c r="A112" s="14" t="s">
        <v>283</v>
      </c>
    </row>
    <row r="113" spans="1:33">
      <c r="A113" s="14"/>
      <c r="S113" s="2" t="s">
        <v>296</v>
      </c>
    </row>
    <row r="114" spans="1:33" ht="18.75" customHeight="1">
      <c r="A114" s="428" t="s">
        <v>65</v>
      </c>
      <c r="B114" s="545" t="s">
        <v>287</v>
      </c>
      <c r="C114" s="546"/>
      <c r="D114" s="547"/>
      <c r="E114" s="425" t="s">
        <v>288</v>
      </c>
      <c r="F114" s="425" t="s">
        <v>289</v>
      </c>
      <c r="G114" s="425" t="s">
        <v>284</v>
      </c>
      <c r="H114" s="425" t="s">
        <v>285</v>
      </c>
      <c r="I114" s="506" t="s">
        <v>133</v>
      </c>
      <c r="J114" s="536"/>
      <c r="K114" s="536"/>
      <c r="L114" s="536"/>
      <c r="M114" s="508"/>
      <c r="N114" s="509" t="s">
        <v>399</v>
      </c>
      <c r="O114" s="510"/>
      <c r="P114" s="511"/>
      <c r="Q114" s="429" t="s">
        <v>290</v>
      </c>
      <c r="R114" s="429"/>
      <c r="S114" s="429"/>
      <c r="T114" s="429"/>
      <c r="U114" s="429"/>
      <c r="V114" s="429"/>
      <c r="W114" s="307"/>
      <c r="X114" s="307"/>
      <c r="Y114" s="307"/>
      <c r="Z114" s="307"/>
      <c r="AA114" s="307"/>
      <c r="AB114" s="307"/>
      <c r="AC114" s="307"/>
      <c r="AD114" s="307"/>
      <c r="AE114" s="307"/>
      <c r="AF114" s="307"/>
      <c r="AG114" s="307"/>
    </row>
    <row r="115" spans="1:33">
      <c r="A115" s="428"/>
      <c r="B115" s="564"/>
      <c r="C115" s="565"/>
      <c r="D115" s="550"/>
      <c r="E115" s="538"/>
      <c r="F115" s="538"/>
      <c r="G115" s="538"/>
      <c r="H115" s="538"/>
      <c r="I115" s="425" t="s">
        <v>286</v>
      </c>
      <c r="J115" s="425" t="s">
        <v>291</v>
      </c>
      <c r="K115" s="506" t="s">
        <v>295</v>
      </c>
      <c r="L115" s="537"/>
      <c r="M115" s="524"/>
      <c r="N115" s="512"/>
      <c r="O115" s="513"/>
      <c r="P115" s="514"/>
      <c r="Q115" s="429"/>
      <c r="R115" s="429"/>
      <c r="S115" s="429"/>
      <c r="T115" s="429"/>
      <c r="U115" s="429"/>
      <c r="V115" s="429"/>
      <c r="W115" s="307"/>
      <c r="X115" s="307"/>
      <c r="Y115" s="307"/>
      <c r="Z115" s="307"/>
      <c r="AA115" s="307"/>
      <c r="AB115" s="307"/>
      <c r="AC115" s="307"/>
      <c r="AD115" s="307"/>
      <c r="AE115" s="307"/>
      <c r="AF115" s="307"/>
      <c r="AG115" s="307"/>
    </row>
    <row r="116" spans="1:33" ht="135.75" customHeight="1">
      <c r="A116" s="428"/>
      <c r="B116" s="566"/>
      <c r="C116" s="567"/>
      <c r="D116" s="553"/>
      <c r="E116" s="426"/>
      <c r="F116" s="426"/>
      <c r="G116" s="426"/>
      <c r="H116" s="426"/>
      <c r="I116" s="426"/>
      <c r="J116" s="426"/>
      <c r="K116" s="160" t="s">
        <v>292</v>
      </c>
      <c r="L116" s="301" t="s">
        <v>293</v>
      </c>
      <c r="M116" s="301" t="s">
        <v>294</v>
      </c>
      <c r="N116" s="515"/>
      <c r="O116" s="516"/>
      <c r="P116" s="517"/>
      <c r="Q116" s="429"/>
      <c r="R116" s="429"/>
      <c r="S116" s="429"/>
      <c r="T116" s="429"/>
      <c r="U116" s="429"/>
      <c r="V116" s="429"/>
      <c r="W116" s="307"/>
      <c r="X116" s="307"/>
      <c r="Y116" s="307"/>
      <c r="Z116" s="307"/>
      <c r="AA116" s="307"/>
      <c r="AB116" s="307"/>
      <c r="AC116" s="307"/>
      <c r="AD116" s="307"/>
      <c r="AE116" s="307"/>
      <c r="AF116" s="307"/>
      <c r="AG116" s="307"/>
    </row>
    <row r="117" spans="1:33">
      <c r="A117" s="300">
        <v>1</v>
      </c>
      <c r="B117" s="470">
        <v>2</v>
      </c>
      <c r="C117" s="471"/>
      <c r="D117" s="505"/>
      <c r="E117" s="302">
        <v>3</v>
      </c>
      <c r="F117" s="302">
        <v>4</v>
      </c>
      <c r="G117" s="302">
        <v>5</v>
      </c>
      <c r="H117" s="302">
        <v>6</v>
      </c>
      <c r="I117" s="302">
        <v>7</v>
      </c>
      <c r="J117" s="302">
        <v>8</v>
      </c>
      <c r="K117" s="302">
        <v>9</v>
      </c>
      <c r="L117" s="302">
        <v>10</v>
      </c>
      <c r="M117" s="302">
        <v>11</v>
      </c>
      <c r="N117" s="470">
        <v>12</v>
      </c>
      <c r="O117" s="504"/>
      <c r="P117" s="505"/>
      <c r="Q117" s="431">
        <v>13</v>
      </c>
      <c r="R117" s="431"/>
      <c r="S117" s="502"/>
      <c r="T117" s="502"/>
      <c r="U117" s="502"/>
      <c r="V117" s="502"/>
      <c r="W117" s="307"/>
      <c r="X117" s="307"/>
      <c r="Y117" s="307"/>
      <c r="Z117" s="307"/>
      <c r="AA117" s="307"/>
      <c r="AB117" s="307"/>
      <c r="AC117" s="307"/>
      <c r="AD117" s="307"/>
      <c r="AE117" s="307"/>
      <c r="AF117" s="307"/>
      <c r="AG117" s="307"/>
    </row>
    <row r="118" spans="1:33" ht="96.75" customHeight="1">
      <c r="A118" s="311">
        <v>1</v>
      </c>
      <c r="B118" s="499" t="s">
        <v>7</v>
      </c>
      <c r="C118" s="500"/>
      <c r="D118" s="501"/>
      <c r="E118" s="302" t="s">
        <v>472</v>
      </c>
      <c r="F118" s="306">
        <f>74154.613</f>
        <v>74154.612999999998</v>
      </c>
      <c r="G118" s="9">
        <v>34601.9</v>
      </c>
      <c r="H118" s="9">
        <v>39552.699999999997</v>
      </c>
      <c r="I118" s="9">
        <v>39552.699999999997</v>
      </c>
      <c r="J118" s="9">
        <v>39552.699999999997</v>
      </c>
      <c r="K118" s="9">
        <v>0</v>
      </c>
      <c r="L118" s="13">
        <v>39552.699999999997</v>
      </c>
      <c r="M118" s="275">
        <v>0</v>
      </c>
      <c r="N118" s="506" t="s">
        <v>407</v>
      </c>
      <c r="O118" s="507"/>
      <c r="P118" s="508"/>
      <c r="Q118" s="470"/>
      <c r="R118" s="471"/>
      <c r="S118" s="471"/>
      <c r="T118" s="471"/>
      <c r="U118" s="471"/>
      <c r="V118" s="472"/>
    </row>
    <row r="119" spans="1:33" ht="18" customHeight="1">
      <c r="A119" s="311"/>
      <c r="B119" s="473"/>
      <c r="C119" s="474"/>
      <c r="D119" s="475"/>
      <c r="E119" s="352"/>
      <c r="F119" s="9"/>
      <c r="G119" s="9"/>
      <c r="H119" s="9"/>
      <c r="I119" s="9"/>
      <c r="J119" s="9"/>
      <c r="K119" s="9"/>
      <c r="L119" s="9"/>
      <c r="M119" s="9"/>
      <c r="N119" s="175"/>
      <c r="O119" s="313"/>
      <c r="P119" s="314"/>
      <c r="Q119" s="470"/>
      <c r="R119" s="471"/>
      <c r="S119" s="471"/>
      <c r="T119" s="471"/>
      <c r="U119" s="471"/>
      <c r="V119" s="472"/>
      <c r="W119" s="100"/>
      <c r="X119" s="100"/>
      <c r="Y119" s="100"/>
      <c r="Z119" s="100"/>
      <c r="AA119" s="100"/>
      <c r="AB119" s="101"/>
      <c r="AC119" s="101"/>
      <c r="AD119" s="101"/>
      <c r="AE119" s="101"/>
      <c r="AF119" s="101"/>
      <c r="AG119" s="101"/>
    </row>
    <row r="120" spans="1:33">
      <c r="A120" s="277" t="s">
        <v>70</v>
      </c>
      <c r="B120" s="476"/>
      <c r="C120" s="477"/>
      <c r="D120" s="478"/>
      <c r="E120" s="305"/>
      <c r="F120" s="86">
        <v>74154.600000000006</v>
      </c>
      <c r="G120" s="86">
        <v>34601.9</v>
      </c>
      <c r="H120" s="86">
        <v>39552.699999999997</v>
      </c>
      <c r="I120" s="86">
        <v>39552.699999999997</v>
      </c>
      <c r="J120" s="86">
        <v>39552.699999999997</v>
      </c>
      <c r="K120" s="86">
        <v>0</v>
      </c>
      <c r="L120" s="86">
        <v>39552.699999999997</v>
      </c>
      <c r="M120" s="86">
        <v>0</v>
      </c>
      <c r="N120" s="175"/>
      <c r="O120" s="504"/>
      <c r="P120" s="505"/>
      <c r="Q120" s="470"/>
      <c r="R120" s="471"/>
      <c r="S120" s="471"/>
      <c r="T120" s="471"/>
      <c r="U120" s="471"/>
      <c r="V120" s="472"/>
      <c r="W120" s="100"/>
      <c r="X120" s="100"/>
      <c r="Y120" s="100"/>
      <c r="Z120" s="100"/>
      <c r="AA120" s="100"/>
      <c r="AB120" s="101"/>
      <c r="AC120" s="101"/>
      <c r="AD120" s="101"/>
      <c r="AE120" s="101"/>
      <c r="AF120" s="101"/>
      <c r="AG120" s="101"/>
    </row>
    <row r="121" spans="1:33">
      <c r="A121" s="26"/>
      <c r="B121" s="26"/>
      <c r="C121" s="26"/>
      <c r="D121" s="133"/>
      <c r="E121" s="26"/>
      <c r="F121" s="298"/>
      <c r="G121" s="298"/>
      <c r="H121" s="298"/>
      <c r="I121" s="298"/>
      <c r="J121" s="298"/>
      <c r="K121" s="298"/>
      <c r="L121" s="298"/>
      <c r="M121" s="298"/>
      <c r="N121" s="298"/>
      <c r="O121" s="318"/>
      <c r="P121" s="318"/>
      <c r="Q121" s="320"/>
      <c r="R121" s="320"/>
      <c r="S121" s="318"/>
      <c r="T121" s="318"/>
      <c r="U121" s="318"/>
      <c r="V121" s="318"/>
      <c r="W121" s="100"/>
      <c r="X121" s="100"/>
      <c r="Y121" s="100"/>
      <c r="Z121" s="100"/>
      <c r="AA121" s="100"/>
      <c r="AB121" s="101"/>
      <c r="AC121" s="101"/>
      <c r="AD121" s="101"/>
      <c r="AE121" s="101"/>
      <c r="AF121" s="101"/>
      <c r="AG121" s="101"/>
    </row>
    <row r="122" spans="1:33">
      <c r="A122" s="26"/>
      <c r="B122" s="26"/>
      <c r="C122" s="26"/>
      <c r="D122" s="133"/>
      <c r="E122" s="26"/>
      <c r="F122" s="298"/>
      <c r="G122" s="298"/>
      <c r="H122" s="298"/>
      <c r="I122" s="298"/>
      <c r="J122" s="298"/>
      <c r="K122" s="298"/>
      <c r="L122" s="298"/>
      <c r="M122" s="298"/>
      <c r="N122" s="298"/>
      <c r="O122" s="318"/>
      <c r="P122" s="318"/>
      <c r="Q122" s="320"/>
      <c r="R122" s="320"/>
      <c r="S122" s="318"/>
      <c r="T122" s="318"/>
      <c r="U122" s="318"/>
      <c r="V122" s="318"/>
      <c r="W122" s="100"/>
      <c r="X122" s="100"/>
      <c r="Y122" s="100"/>
      <c r="Z122" s="100"/>
      <c r="AA122" s="100"/>
      <c r="AB122" s="101"/>
      <c r="AC122" s="101"/>
      <c r="AD122" s="101"/>
      <c r="AE122" s="101"/>
      <c r="AF122" s="101"/>
      <c r="AG122" s="101"/>
    </row>
    <row r="123" spans="1:33">
      <c r="A123" s="26"/>
      <c r="B123" s="26"/>
      <c r="C123" s="26"/>
      <c r="D123" s="133"/>
      <c r="E123" s="26"/>
      <c r="F123" s="298"/>
      <c r="G123" s="298"/>
      <c r="H123" s="298"/>
      <c r="I123" s="298"/>
      <c r="J123" s="298"/>
      <c r="K123" s="298"/>
      <c r="L123" s="298"/>
      <c r="M123" s="298"/>
      <c r="N123" s="298"/>
      <c r="O123" s="318"/>
      <c r="P123" s="318"/>
      <c r="Q123" s="320"/>
      <c r="R123" s="320"/>
      <c r="S123" s="318"/>
      <c r="T123" s="318"/>
      <c r="U123" s="318"/>
      <c r="V123" s="318"/>
      <c r="W123" s="100"/>
      <c r="X123" s="100"/>
      <c r="Y123" s="100"/>
      <c r="Z123" s="100"/>
      <c r="AA123" s="100"/>
      <c r="AB123" s="101"/>
      <c r="AC123" s="101"/>
      <c r="AD123" s="101"/>
      <c r="AE123" s="101"/>
      <c r="AF123" s="101"/>
      <c r="AG123" s="101"/>
    </row>
    <row r="124" spans="1:33">
      <c r="A124" s="26"/>
      <c r="B124" s="26"/>
      <c r="C124" s="26"/>
      <c r="D124" s="133"/>
      <c r="E124" s="26"/>
      <c r="F124" s="298"/>
      <c r="G124" s="298"/>
      <c r="H124" s="298"/>
      <c r="I124" s="298"/>
      <c r="J124" s="298"/>
      <c r="K124" s="298"/>
      <c r="L124" s="298"/>
      <c r="M124" s="298"/>
      <c r="N124" s="298"/>
      <c r="O124" s="318"/>
      <c r="P124" s="318"/>
      <c r="Q124" s="320"/>
      <c r="R124" s="320"/>
      <c r="S124" s="318"/>
      <c r="T124" s="318"/>
      <c r="U124" s="318"/>
      <c r="V124" s="318"/>
      <c r="W124" s="100"/>
      <c r="X124" s="100"/>
      <c r="Y124" s="100"/>
      <c r="Z124" s="100"/>
      <c r="AA124" s="100"/>
      <c r="AB124" s="101"/>
      <c r="AC124" s="101"/>
      <c r="AD124" s="101"/>
      <c r="AE124" s="101"/>
      <c r="AF124" s="101"/>
      <c r="AG124" s="101"/>
    </row>
    <row r="127" spans="1:33" ht="37.5" customHeight="1">
      <c r="A127" s="447" t="s">
        <v>405</v>
      </c>
      <c r="B127" s="447"/>
      <c r="C127" s="1"/>
      <c r="D127" s="1"/>
      <c r="E127" s="420" t="s">
        <v>406</v>
      </c>
      <c r="F127" s="421"/>
      <c r="G127" s="11"/>
      <c r="H127" s="423" t="s">
        <v>330</v>
      </c>
      <c r="I127" s="423"/>
      <c r="J127" s="423"/>
    </row>
    <row r="128" spans="1:33">
      <c r="A128" s="307" t="s">
        <v>93</v>
      </c>
      <c r="B128" s="309"/>
      <c r="C128" s="309"/>
      <c r="D128" s="309"/>
      <c r="E128" s="462" t="s">
        <v>94</v>
      </c>
      <c r="F128" s="462"/>
      <c r="G128" s="25"/>
      <c r="H128" s="454" t="s">
        <v>109</v>
      </c>
      <c r="I128" s="454"/>
      <c r="J128" s="454"/>
    </row>
  </sheetData>
  <customSheetViews>
    <customSheetView guid="{C123777D-6C85-4151-A988-2E26C3532367}" scale="64" showPageBreaks="1" fitToPage="1" printArea="1" hiddenRows="1" view="pageBreakPreview" topLeftCell="A129">
      <selection activeCell="R13" sqref="R13"/>
      <rowBreaks count="6" manualBreakCount="6">
        <brk id="37" max="28" man="1"/>
        <brk id="51" max="28" man="1"/>
        <brk id="60" max="28" man="1"/>
        <brk id="80" max="28" man="1"/>
        <brk id="110" max="28" man="1"/>
        <brk id="125" max="28" man="1"/>
      </rowBreaks>
      <pageMargins left="0.23622047244094491" right="0.19685039370078741" top="0.47244094488188981" bottom="0.35433070866141736" header="0.27559055118110237" footer="0.15748031496062992"/>
      <printOptions horizontalCentered="1"/>
      <pageSetup paperSize="9" scale="34" fitToHeight="0" orientation="landscape" horizontalDpi="1200" verticalDpi="1200" r:id="rId1"/>
      <headerFooter alignWithMargins="0">
        <oddHeader>&amp;C&amp;"Times New Roman,обычный"&amp;14 13&amp;R&amp;"Times New Roman,обычный"&amp;14Продовження додатка 1</oddHeader>
      </headerFooter>
    </customSheetView>
  </customSheetViews>
  <mergeCells count="188">
    <mergeCell ref="A77:K77"/>
    <mergeCell ref="B71:D71"/>
    <mergeCell ref="A43:A44"/>
    <mergeCell ref="B108:D108"/>
    <mergeCell ref="B109:D109"/>
    <mergeCell ref="B114:D116"/>
    <mergeCell ref="A114:A116"/>
    <mergeCell ref="B97:D97"/>
    <mergeCell ref="F114:F116"/>
    <mergeCell ref="E102:I102"/>
    <mergeCell ref="F103:I103"/>
    <mergeCell ref="G92:G94"/>
    <mergeCell ref="H92:L92"/>
    <mergeCell ref="H93:H94"/>
    <mergeCell ref="I93:L93"/>
    <mergeCell ref="B92:D94"/>
    <mergeCell ref="A102:A104"/>
    <mergeCell ref="A92:A94"/>
    <mergeCell ref="E92:E94"/>
    <mergeCell ref="F92:F94"/>
    <mergeCell ref="G114:G116"/>
    <mergeCell ref="H114:H116"/>
    <mergeCell ref="B95:D95"/>
    <mergeCell ref="B96:D96"/>
    <mergeCell ref="B102:D104"/>
    <mergeCell ref="B105:D105"/>
    <mergeCell ref="B106:D106"/>
    <mergeCell ref="A100:G100"/>
    <mergeCell ref="B107:D107"/>
    <mergeCell ref="B63:D63"/>
    <mergeCell ref="H34:I34"/>
    <mergeCell ref="H21:I21"/>
    <mergeCell ref="B72:D72"/>
    <mergeCell ref="B58:D58"/>
    <mergeCell ref="B69:D69"/>
    <mergeCell ref="B70:D70"/>
    <mergeCell ref="B65:D65"/>
    <mergeCell ref="B66:D66"/>
    <mergeCell ref="B64:D64"/>
    <mergeCell ref="E63:F63"/>
    <mergeCell ref="D43:E43"/>
    <mergeCell ref="I54:K54"/>
    <mergeCell ref="I55:K55"/>
    <mergeCell ref="I56:K56"/>
    <mergeCell ref="B54:D54"/>
    <mergeCell ref="B55:D55"/>
    <mergeCell ref="F32:G32"/>
    <mergeCell ref="F31:G31"/>
    <mergeCell ref="B57:D57"/>
    <mergeCell ref="I58:K58"/>
    <mergeCell ref="I59:K59"/>
    <mergeCell ref="I57:K57"/>
    <mergeCell ref="B59:D59"/>
    <mergeCell ref="H13:I13"/>
    <mergeCell ref="H30:I30"/>
    <mergeCell ref="H29:I29"/>
    <mergeCell ref="F30:G30"/>
    <mergeCell ref="H19:I19"/>
    <mergeCell ref="H20:I20"/>
    <mergeCell ref="H22:I22"/>
    <mergeCell ref="H17:I17"/>
    <mergeCell ref="F14:G14"/>
    <mergeCell ref="H15:I15"/>
    <mergeCell ref="H32:I32"/>
    <mergeCell ref="E64:F64"/>
    <mergeCell ref="G64:H64"/>
    <mergeCell ref="H18:I18"/>
    <mergeCell ref="A4:I4"/>
    <mergeCell ref="F18:G18"/>
    <mergeCell ref="F17:G17"/>
    <mergeCell ref="F15:G15"/>
    <mergeCell ref="F12:G12"/>
    <mergeCell ref="F13:G13"/>
    <mergeCell ref="A5:I5"/>
    <mergeCell ref="A7:I7"/>
    <mergeCell ref="F29:G29"/>
    <mergeCell ref="H28:I28"/>
    <mergeCell ref="H26:I26"/>
    <mergeCell ref="F24:G24"/>
    <mergeCell ref="F26:G26"/>
    <mergeCell ref="F27:G27"/>
    <mergeCell ref="F25:G25"/>
    <mergeCell ref="H25:I25"/>
    <mergeCell ref="H24:I24"/>
    <mergeCell ref="H23:I23"/>
    <mergeCell ref="H27:I27"/>
    <mergeCell ref="H14:I14"/>
    <mergeCell ref="A6:I6"/>
    <mergeCell ref="H12:I12"/>
    <mergeCell ref="E128:F128"/>
    <mergeCell ref="H128:J128"/>
    <mergeCell ref="O120:P120"/>
    <mergeCell ref="I115:I116"/>
    <mergeCell ref="J115:J116"/>
    <mergeCell ref="F19:G19"/>
    <mergeCell ref="F28:G28"/>
    <mergeCell ref="F20:G20"/>
    <mergeCell ref="F21:G21"/>
    <mergeCell ref="F22:G22"/>
    <mergeCell ref="F23:G23"/>
    <mergeCell ref="K103:M103"/>
    <mergeCell ref="F37:G37"/>
    <mergeCell ref="F35:G35"/>
    <mergeCell ref="F34:G34"/>
    <mergeCell ref="F33:G33"/>
    <mergeCell ref="I114:M114"/>
    <mergeCell ref="H31:I31"/>
    <mergeCell ref="H37:I37"/>
    <mergeCell ref="H36:I36"/>
    <mergeCell ref="K115:M115"/>
    <mergeCell ref="E114:E116"/>
    <mergeCell ref="H33:I33"/>
    <mergeCell ref="Z103:AC103"/>
    <mergeCell ref="J103:J104"/>
    <mergeCell ref="J102:M102"/>
    <mergeCell ref="Y103:Y104"/>
    <mergeCell ref="P103:S103"/>
    <mergeCell ref="T103:T104"/>
    <mergeCell ref="U103:X103"/>
    <mergeCell ref="U63:W63"/>
    <mergeCell ref="U64:W64"/>
    <mergeCell ref="A78:K78"/>
    <mergeCell ref="Q63:R63"/>
    <mergeCell ref="S63:T63"/>
    <mergeCell ref="Q64:R64"/>
    <mergeCell ref="Q75:R75"/>
    <mergeCell ref="S75:T75"/>
    <mergeCell ref="S64:T64"/>
    <mergeCell ref="G83:G84"/>
    <mergeCell ref="A90:I90"/>
    <mergeCell ref="E75:F75"/>
    <mergeCell ref="A81:K81"/>
    <mergeCell ref="A83:A84"/>
    <mergeCell ref="E83:E84"/>
    <mergeCell ref="B88:D88"/>
    <mergeCell ref="F83:F84"/>
    <mergeCell ref="AE56:AF56"/>
    <mergeCell ref="W101:AC101"/>
    <mergeCell ref="Y102:AC102"/>
    <mergeCell ref="O102:S102"/>
    <mergeCell ref="B43:C43"/>
    <mergeCell ref="B87:D87"/>
    <mergeCell ref="H35:I35"/>
    <mergeCell ref="F43:G43"/>
    <mergeCell ref="O103:O104"/>
    <mergeCell ref="I64:K64"/>
    <mergeCell ref="H43:I43"/>
    <mergeCell ref="J43:K43"/>
    <mergeCell ref="M63:P63"/>
    <mergeCell ref="M64:P64"/>
    <mergeCell ref="M74:P74"/>
    <mergeCell ref="M75:P75"/>
    <mergeCell ref="M65:P65"/>
    <mergeCell ref="M66:P66"/>
    <mergeCell ref="M69:P69"/>
    <mergeCell ref="M70:P70"/>
    <mergeCell ref="M71:P71"/>
    <mergeCell ref="M72:P72"/>
    <mergeCell ref="M73:P73"/>
    <mergeCell ref="F36:G36"/>
    <mergeCell ref="B75:D75"/>
    <mergeCell ref="B83:D84"/>
    <mergeCell ref="B85:D85"/>
    <mergeCell ref="B56:D56"/>
    <mergeCell ref="B74:D74"/>
    <mergeCell ref="B73:D73"/>
    <mergeCell ref="B86:D86"/>
    <mergeCell ref="T102:X102"/>
    <mergeCell ref="B118:D118"/>
    <mergeCell ref="Q114:V116"/>
    <mergeCell ref="Q117:V117"/>
    <mergeCell ref="N118:P118"/>
    <mergeCell ref="N114:P116"/>
    <mergeCell ref="N117:P117"/>
    <mergeCell ref="G75:H75"/>
    <mergeCell ref="G63:H63"/>
    <mergeCell ref="H83:L83"/>
    <mergeCell ref="I63:K63"/>
    <mergeCell ref="B117:D117"/>
    <mergeCell ref="E103:E104"/>
    <mergeCell ref="A127:B127"/>
    <mergeCell ref="Q118:V118"/>
    <mergeCell ref="Q119:V119"/>
    <mergeCell ref="B119:D119"/>
    <mergeCell ref="E127:F127"/>
    <mergeCell ref="H127:J127"/>
    <mergeCell ref="B120:D120"/>
    <mergeCell ref="Q120:V120"/>
  </mergeCells>
  <phoneticPr fontId="3" type="noConversion"/>
  <printOptions horizontalCentered="1"/>
  <pageMargins left="0.70866141732283472" right="0.70866141732283472" top="0.74803149606299213" bottom="0.74803149606299213" header="0.31496062992125984" footer="0.31496062992125984"/>
  <pageSetup paperSize="9" scale="12" orientation="landscape" horizontalDpi="1200" verticalDpi="1200" r:id="rId2"/>
  <headerFooter alignWithMargins="0">
    <oddHeader>&amp;C&amp;"Times New Roman,обычный"&amp;14 13&amp;R&amp;"Times New Roman,обычный"&amp;14Продовження додатка 1</oddHeader>
  </headerFooter>
  <rowBreaks count="6" manualBreakCount="6">
    <brk id="37" max="28" man="1"/>
    <brk id="51" max="28" man="1"/>
    <brk id="60" max="28" man="1"/>
    <brk id="80" max="28" man="1"/>
    <brk id="110" max="28" man="1"/>
    <brk id="120"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11</vt:i4>
      </vt:variant>
    </vt:vector>
  </HeadingPairs>
  <TitlesOfParts>
    <vt:vector size="18" baseType="lpstr">
      <vt:lpstr>Фінпл зведені </vt:lpstr>
      <vt:lpstr>Порівняльна таблиця</vt:lpstr>
      <vt:lpstr>1.Фінрезультат</vt:lpstr>
      <vt:lpstr>2. Розр.з бюдж</vt:lpstr>
      <vt:lpstr>3. Рух грош. коштів</vt:lpstr>
      <vt:lpstr>4. Кап. інвест</vt:lpstr>
      <vt:lpstr>5. Інша інформ</vt:lpstr>
      <vt:lpstr>'1.Фінрезультат'!Заголовки_для_печати</vt:lpstr>
      <vt:lpstr>'2. Розр.з бюдж'!Заголовки_для_печати</vt:lpstr>
      <vt:lpstr>'3. Рух грош. коштів'!Заголовки_для_печати</vt:lpstr>
      <vt:lpstr>'Фінпл зведені '!Заголовки_для_печати</vt:lpstr>
      <vt:lpstr>'1.Фінрезультат'!Область_печати</vt:lpstr>
      <vt:lpstr>'2. Розр.з бюдж'!Область_печати</vt:lpstr>
      <vt:lpstr>'3. Рух грош. коштів'!Область_печати</vt:lpstr>
      <vt:lpstr>'4. Кап. інвест'!Область_печати</vt:lpstr>
      <vt:lpstr>'5. Інша інформ'!Область_печати</vt:lpstr>
      <vt:lpstr>'Порівняльна таблиця'!Область_печати</vt:lpstr>
      <vt:lpstr>'Фінпл зведені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marinaz</dc:creator>
  <cp:lastModifiedBy>chesha</cp:lastModifiedBy>
  <cp:lastPrinted>2019-08-29T06:29:44Z</cp:lastPrinted>
  <dcterms:created xsi:type="dcterms:W3CDTF">2003-03-13T16:00:22Z</dcterms:created>
  <dcterms:modified xsi:type="dcterms:W3CDTF">2019-08-29T11:39:56Z</dcterms:modified>
</cp:coreProperties>
</file>